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ubiceva\Desktop\FINANČNÍ Odbor\PŘÍSPĚVKY\ROK 2021\"/>
    </mc:Choice>
  </mc:AlternateContent>
  <xr:revisionPtr revIDLastSave="0" documentId="13_ncr:1_{B0481F50-8B9F-4F68-A721-CAAB950A3B3D}" xr6:coauthVersionLast="36" xr6:coauthVersionMax="36" xr10:uidLastSave="{00000000-0000-0000-0000-000000000000}"/>
  <bookViews>
    <workbookView xWindow="120" yWindow="15" windowWidth="15135" windowHeight="7140" xr2:uid="{00000000-000D-0000-FFFF-FFFF00000000}"/>
  </bookViews>
  <sheets>
    <sheet name="List1" sheetId="1" r:id="rId1"/>
    <sheet name="List2" sheetId="2" r:id="rId2"/>
    <sheet name="List3" sheetId="3" r:id="rId3"/>
  </sheets>
  <calcPr calcId="191029"/>
</workbook>
</file>

<file path=xl/calcChain.xml><?xml version="1.0" encoding="utf-8"?>
<calcChain xmlns="http://schemas.openxmlformats.org/spreadsheetml/2006/main">
  <c r="G121" i="1" l="1"/>
  <c r="H56" i="1"/>
  <c r="G124" i="1" s="1"/>
  <c r="H101" i="1" l="1"/>
  <c r="G128" i="1" s="1"/>
  <c r="H110" i="1"/>
  <c r="G130" i="1" s="1"/>
  <c r="F110" i="1"/>
  <c r="H106" i="1"/>
  <c r="G131" i="1" s="1"/>
  <c r="H79" i="1"/>
  <c r="F79" i="1"/>
  <c r="H84" i="1"/>
  <c r="G127" i="1" s="1"/>
  <c r="F84" i="1"/>
  <c r="H26" i="1"/>
  <c r="F26" i="1"/>
  <c r="F101" i="1"/>
  <c r="F106" i="1"/>
  <c r="I130" i="1" l="1"/>
  <c r="G125" i="1"/>
  <c r="H10" i="1"/>
  <c r="F10" i="1"/>
  <c r="H67" i="1"/>
  <c r="F67" i="1"/>
  <c r="G123" i="1"/>
  <c r="I131" i="1" l="1"/>
  <c r="G126" i="1" l="1"/>
  <c r="H133" i="1" l="1"/>
  <c r="I128" i="1"/>
  <c r="I127" i="1"/>
  <c r="I125" i="1"/>
  <c r="I122" i="1"/>
  <c r="I123" i="1"/>
  <c r="I121" i="1"/>
  <c r="H74" i="1"/>
  <c r="G132" i="1" s="1"/>
  <c r="I132" i="1" s="1"/>
  <c r="F74" i="1"/>
  <c r="G129" i="1" l="1"/>
  <c r="I129" i="1" s="1"/>
  <c r="I124" i="1"/>
  <c r="I126" i="1"/>
  <c r="I133" i="1" l="1"/>
  <c r="G133" i="1"/>
</calcChain>
</file>

<file path=xl/sharedStrings.xml><?xml version="1.0" encoding="utf-8"?>
<sst xmlns="http://schemas.openxmlformats.org/spreadsheetml/2006/main" count="505" uniqueCount="234">
  <si>
    <t>Účel příspěvku (dotace)</t>
  </si>
  <si>
    <t>Usn.číslo</t>
  </si>
  <si>
    <t>Oddíl/parag.</t>
  </si>
  <si>
    <t>Kč</t>
  </si>
  <si>
    <t>3231/5333</t>
  </si>
  <si>
    <t>3419/5222</t>
  </si>
  <si>
    <t>3421/5222</t>
  </si>
  <si>
    <t>KČT Vizovice</t>
  </si>
  <si>
    <t>TOM ČIŽICI</t>
  </si>
  <si>
    <t>Orel jednota Vizovice</t>
  </si>
  <si>
    <t>Centrum pro rodinu</t>
  </si>
  <si>
    <t xml:space="preserve">SDH Vizovice </t>
  </si>
  <si>
    <t>3639/5222</t>
  </si>
  <si>
    <t>3639/5329</t>
  </si>
  <si>
    <t>Sdružení historických sídel</t>
  </si>
  <si>
    <t>5512/5222</t>
  </si>
  <si>
    <t>SDH Vizovice-na činnost</t>
  </si>
  <si>
    <t>Sdružení tajemníků</t>
  </si>
  <si>
    <t>Raná péče o děti do 3 let věku</t>
  </si>
  <si>
    <t>4371/5222</t>
  </si>
  <si>
    <t>Ostatní příspěvky</t>
  </si>
  <si>
    <t>členství</t>
  </si>
  <si>
    <t>z toho schváleno a vyplaceno:</t>
  </si>
  <si>
    <t>Sdružení místních smospráv</t>
  </si>
  <si>
    <t>4329/5222</t>
  </si>
  <si>
    <t>4357/5339</t>
  </si>
  <si>
    <t>4375/5222</t>
  </si>
  <si>
    <t>Příspěvky místní správy</t>
  </si>
  <si>
    <t>Tenisový klub Vizovice</t>
  </si>
  <si>
    <t>4379/5222</t>
  </si>
  <si>
    <t>Janova Hora Vizovice</t>
  </si>
  <si>
    <t>Janův Hrad Vizovice</t>
  </si>
  <si>
    <t>3322/5222</t>
  </si>
  <si>
    <t>4378/5221</t>
  </si>
  <si>
    <t>Domov pro seniory Lukov</t>
  </si>
  <si>
    <t>Dům sociálních služeb Návojná</t>
  </si>
  <si>
    <t>Příspěvek Mikroregionu (MAS VAS)</t>
  </si>
  <si>
    <t>Příspěvek veřejným rozpočtům</t>
  </si>
  <si>
    <t>Podpora sportu a sportovních oddílů</t>
  </si>
  <si>
    <t>3599/5492</t>
  </si>
  <si>
    <t>Dar - ocenění dárci krve</t>
  </si>
  <si>
    <t>4374/5221</t>
  </si>
  <si>
    <t>4379/5221</t>
  </si>
  <si>
    <t xml:space="preserve">  Dotace vyplacené</t>
  </si>
  <si>
    <t xml:space="preserve">Dotace v upraveném rozpočtu/schválené </t>
  </si>
  <si>
    <t>Datum</t>
  </si>
  <si>
    <t>ZUŠ Zlín</t>
  </si>
  <si>
    <t>SK Vizovice - oddíl kopané</t>
  </si>
  <si>
    <t>bez vyúčtování</t>
  </si>
  <si>
    <t xml:space="preserve">  Dotace schválené/vyplacené</t>
  </si>
  <si>
    <t>Linka bezpečí, z.s.</t>
  </si>
  <si>
    <t>6171/5179</t>
  </si>
  <si>
    <t>3639/5179</t>
  </si>
  <si>
    <t>Využití volného času děti a mládeže</t>
  </si>
  <si>
    <t>Využití volného času dětí a mládeže - dotace celkem:</t>
  </si>
  <si>
    <t xml:space="preserve">  - příspěvky veřejným rozpočtům, za členství města v organizacích</t>
  </si>
  <si>
    <t>Schválené a vyplacené finanční prostředky CELKEM:</t>
  </si>
  <si>
    <t>Požární ochrana - dobrovolné spolky</t>
  </si>
  <si>
    <t xml:space="preserve"> - činnost s dětmi a mládeží (včetně ZUŠ a podpory poskytnuté mimo Program )</t>
  </si>
  <si>
    <t>AVZO TSČ Vizovice - rallye</t>
  </si>
  <si>
    <t>Český svaz včelařů</t>
  </si>
  <si>
    <t>Výstavní a vydavatelská činnost</t>
  </si>
  <si>
    <t>Nemocnice, zdravotnictví</t>
  </si>
  <si>
    <t>jednoráz. dar</t>
  </si>
  <si>
    <t xml:space="preserve">Sdružení měst a obcí </t>
  </si>
  <si>
    <t xml:space="preserve"> - podpora činnosti s dětmi do 3 let (Beruška, ONKA, Středisko rané péče)</t>
  </si>
  <si>
    <t>Rozpočet:</t>
  </si>
  <si>
    <t>Zbývá:</t>
  </si>
  <si>
    <t>Vyplaceno:</t>
  </si>
  <si>
    <t>Český svaz bojovníků za svobodu</t>
  </si>
  <si>
    <t>Azylový dům pro matky- Vsetín</t>
  </si>
  <si>
    <t>Junák - český skaut</t>
  </si>
  <si>
    <t>Orientační běh - OB Vizovice</t>
  </si>
  <si>
    <t xml:space="preserve"> - sportovní oddíly (SK Vizovice,  AVZO - rally, TJ SOKOL ...)</t>
  </si>
  <si>
    <t xml:space="preserve"> - podpora zdravotnick. zařízení (Nemocnice Milosrdných bratří, dárci krve)</t>
  </si>
  <si>
    <t>Sociální péče, sociální služby</t>
  </si>
  <si>
    <t>4351/5339</t>
  </si>
  <si>
    <t>jednorázový dar</t>
  </si>
  <si>
    <t>Zachování kultur. a místních památek</t>
  </si>
  <si>
    <t>DOSTIHY SLUŠOVICE z.s.</t>
  </si>
  <si>
    <t>nepožádali</t>
  </si>
  <si>
    <t>dotace</t>
  </si>
  <si>
    <t>Vizovjánek - činnost s dětmi</t>
  </si>
  <si>
    <t>Podpora kinematografie</t>
  </si>
  <si>
    <t>Moravský rybářský svaz Zlín</t>
  </si>
  <si>
    <t>programová dotace</t>
  </si>
  <si>
    <t>JS Horymír Vizovice</t>
  </si>
  <si>
    <t xml:space="preserve"> - výstavní činnost, vydávání knih, hudební činnost, kinematografie</t>
  </si>
  <si>
    <t>Babybox pro odložené děti</t>
  </si>
  <si>
    <t>Příspěvky za členství v organizacích</t>
  </si>
  <si>
    <t xml:space="preserve"> - činnost hasičů - dobrovolné spolky a Hasičský záchranný sbor ZK</t>
  </si>
  <si>
    <t>1070/5222</t>
  </si>
  <si>
    <t>Krásno Chrámečné - jezdeký den</t>
  </si>
  <si>
    <t>RMV 9.3.2020</t>
  </si>
  <si>
    <t>Usnes. RMV/ZMV</t>
  </si>
  <si>
    <t>SK Vizovice - činnost</t>
  </si>
  <si>
    <t xml:space="preserve">  jednorázový dar</t>
  </si>
  <si>
    <t>Vizovjánek - letenky Mexiko</t>
  </si>
  <si>
    <t>SDH Chrastěšov - činnost</t>
  </si>
  <si>
    <t>Sociální služby pro zdr.post.-Fryšták</t>
  </si>
  <si>
    <t>ABAPO s.r.o. - osobní asistence</t>
  </si>
  <si>
    <t>Centrum služeb a podpory Zlín ops</t>
  </si>
  <si>
    <t>Naděje (Vítek)-pobočka Vizovice</t>
  </si>
  <si>
    <t>4356/5221</t>
  </si>
  <si>
    <t>RC auta Vizovice z.s.</t>
  </si>
  <si>
    <t>Sdružení měst a obcí VM</t>
  </si>
  <si>
    <t xml:space="preserve"> ---</t>
  </si>
  <si>
    <t xml:space="preserve"> -  podpora poskytování sociálních a obdobných služeb </t>
  </si>
  <si>
    <t>nekonalo se</t>
  </si>
  <si>
    <t>finanční dary</t>
  </si>
  <si>
    <t>SK Vizovice - nákup sekačky</t>
  </si>
  <si>
    <t xml:space="preserve">Druh finanční </t>
  </si>
  <si>
    <t>podpory</t>
  </si>
  <si>
    <t>vyúčtování:</t>
  </si>
  <si>
    <t>MRC Beruška</t>
  </si>
  <si>
    <t xml:space="preserve">dotace </t>
  </si>
  <si>
    <t>ZMV 8.2.2021, XVI/18/2021</t>
  </si>
  <si>
    <t>3326/5222</t>
  </si>
  <si>
    <t>ZMV 8.2.2021, XVI/19/2021</t>
  </si>
  <si>
    <t>ZMV 8.2.2021, XVI/16/2021</t>
  </si>
  <si>
    <t>ZMV 8.2.2021, XVI/17/2021</t>
  </si>
  <si>
    <t>TJ SOKOL - provozní dotace</t>
  </si>
  <si>
    <t>ZMV 8.2.2021, XVI/20/2021</t>
  </si>
  <si>
    <t xml:space="preserve"> dotace</t>
  </si>
  <si>
    <t>ZMV 8.2.2021, XVI/22/2021</t>
  </si>
  <si>
    <t>3322/5223</t>
  </si>
  <si>
    <t>RMV 1.3.2021, 47/52/2021</t>
  </si>
  <si>
    <t>RMV 1.3.2021, 47/53/2021</t>
  </si>
  <si>
    <t>RMV schválila 1.3.2021 dar 7.000 Kč, ale závody se nekonaly</t>
  </si>
  <si>
    <t xml:space="preserve">RMV 24.3.2021,348/85/2021 </t>
  </si>
  <si>
    <t>Vrchařská koruna Valašska, z.s.</t>
  </si>
  <si>
    <t>Nemocnice MB - konvektomat</t>
  </si>
  <si>
    <t>ZMV 29.3.2021, XVII/46/21</t>
  </si>
  <si>
    <t>3522/5223</t>
  </si>
  <si>
    <t>ZMV 29.3.21, XVII/47/21</t>
  </si>
  <si>
    <t>ZMV 29.03.21, XVII/40/21</t>
  </si>
  <si>
    <t>RMV 3.5.21, 51/130/21</t>
  </si>
  <si>
    <t>Římkokat.farnost- výmalba (MK)</t>
  </si>
  <si>
    <t>ZMV 24.5.21, XVIII/62/21</t>
  </si>
  <si>
    <t>dotace z MK</t>
  </si>
  <si>
    <t>ZMV 24.05.21, XVII/73/21</t>
  </si>
  <si>
    <t>Mikror. Slušovicko -kompostéry</t>
  </si>
  <si>
    <t>Mikror. Vizovicko - nádoby SO</t>
  </si>
  <si>
    <t>ZMV 24.5.21, XVIII/65/2021</t>
  </si>
  <si>
    <t>ZMV 24.5.2021, XVIII/63+64/21</t>
  </si>
  <si>
    <t>Vaškovi - nakladatelství Libreta</t>
  </si>
  <si>
    <t>RMV 14.6.2021</t>
  </si>
  <si>
    <t>RMV 8.2.2021</t>
  </si>
  <si>
    <t>Josef Holcman</t>
  </si>
  <si>
    <t>Pavel Čadík - kinematograf</t>
  </si>
  <si>
    <t>Společnost pro ranou péči</t>
  </si>
  <si>
    <t>ZMV 29.3.2021, XVII/44+45/21</t>
  </si>
  <si>
    <t>AVZO TSČ ČR Vizovice - cyklisti</t>
  </si>
  <si>
    <r>
      <t>Vizovjánek</t>
    </r>
    <r>
      <rPr>
        <sz val="9"/>
        <rFont val="Arial CE"/>
        <charset val="238"/>
      </rPr>
      <t xml:space="preserve"> -</t>
    </r>
    <r>
      <rPr>
        <sz val="8"/>
        <rFont val="Arial CE"/>
        <charset val="238"/>
      </rPr>
      <t xml:space="preserve"> půjčovné nástroje Mexiko</t>
    </r>
  </si>
  <si>
    <r>
      <t xml:space="preserve">MRC Beruška - </t>
    </r>
    <r>
      <rPr>
        <sz val="8"/>
        <rFont val="Arial CE"/>
        <charset val="238"/>
      </rPr>
      <t>provozní příspěvek</t>
    </r>
  </si>
  <si>
    <r>
      <t xml:space="preserve">Římsk. farnost </t>
    </r>
    <r>
      <rPr>
        <sz val="8"/>
        <rFont val="Arial CE"/>
        <charset val="238"/>
      </rPr>
      <t>(elektro+lavice+oltář)</t>
    </r>
  </si>
  <si>
    <t>Domov pro seniory Burešov</t>
  </si>
  <si>
    <t xml:space="preserve">Společnost Podané ruce o.p.s. </t>
  </si>
  <si>
    <t>Za Sklem o.s.</t>
  </si>
  <si>
    <r>
      <t>DOTEK,</t>
    </r>
    <r>
      <rPr>
        <sz val="8"/>
        <color theme="1"/>
        <rFont val="Arial"/>
        <family val="2"/>
        <charset val="238"/>
      </rPr>
      <t xml:space="preserve"> o.p.s. - odlehčovací a peč.služby</t>
    </r>
  </si>
  <si>
    <t>* programová dotace - sociální oblast, činnost s dětmi a mládeží</t>
  </si>
  <si>
    <t xml:space="preserve"> - kulturní památky (Farnost, Janův hrad, státní zámek Vizovice apod.)</t>
  </si>
  <si>
    <t>Pomoc obcím jižní Moravy - tornádo</t>
  </si>
  <si>
    <t>ZMV 28.06.2021</t>
  </si>
  <si>
    <t xml:space="preserve"> -  finanční pomoc obcím zasaženým tornádem - jižní Morava</t>
  </si>
  <si>
    <r>
      <t xml:space="preserve">  - ostatní finanční podpora </t>
    </r>
    <r>
      <rPr>
        <sz val="10"/>
        <rFont val="Arial CE"/>
        <charset val="238"/>
      </rPr>
      <t>(rybáři, včelař, odpadové nádoby, festivaly,  zájm.spolky)</t>
    </r>
  </si>
  <si>
    <t>4351/5221</t>
  </si>
  <si>
    <t>4351/5213</t>
  </si>
  <si>
    <t>Pomoc občanům a podnikatelům - COVID, krizové stavy, požár</t>
  </si>
  <si>
    <t>Ivana Hasíková</t>
  </si>
  <si>
    <t>Eva Fišerová</t>
  </si>
  <si>
    <t>ZMV 13.12.2021, XXII/157</t>
  </si>
  <si>
    <t>ZMV 13.12.2021, XXII/156</t>
  </si>
  <si>
    <t>3900/5492</t>
  </si>
  <si>
    <t>hrazeno v lednu 2022</t>
  </si>
  <si>
    <t>finanční dar</t>
  </si>
  <si>
    <t>finanční dar-sbírka</t>
  </si>
  <si>
    <t>DIAKONIE ČCE - hospic</t>
  </si>
  <si>
    <t>Potravinová banka Zlínského kraj</t>
  </si>
  <si>
    <t>RMV 14.12.2021, 67/356/21</t>
  </si>
  <si>
    <t>ZMV 13.12.2021, XXII/145</t>
  </si>
  <si>
    <t>3525/5223</t>
  </si>
  <si>
    <t>4349/5222</t>
  </si>
  <si>
    <t>Finanční podpora schválená a vyplacená městem Vizovice v roce 2021 - stav k 31.12.2021</t>
  </si>
  <si>
    <t>SK Vizovice - zimní oblečení</t>
  </si>
  <si>
    <t>ZMV 25.10.2021, XXI/125/2021</t>
  </si>
  <si>
    <t xml:space="preserve">RMV 1.3.2021, 47/51/2021 </t>
  </si>
  <si>
    <t>zakoupení 30 knih Třetí cesta ( 3003 Kč)</t>
  </si>
  <si>
    <t>zakoupení 10 knih O Zbojníkoch a o pokladoch (2500 Kč)</t>
  </si>
  <si>
    <t>Ve Vizovicích bude 29.7.-1.8.2021 - fakturace - 29.040 Kč</t>
  </si>
  <si>
    <t>Michaela Jančíková - twirling</t>
  </si>
  <si>
    <t>RMV 11.10.2021, 63/289/2021</t>
  </si>
  <si>
    <t>3419/5492</t>
  </si>
  <si>
    <t>Město Luhačovice</t>
  </si>
  <si>
    <t>5269/5321</t>
  </si>
  <si>
    <t>Příspěvky - veřejné sbírky obcí</t>
  </si>
  <si>
    <t>ZMV 30.08.2021, XX/96/2021</t>
  </si>
  <si>
    <t>ZMV 30.08.2021, XX/95/2021</t>
  </si>
  <si>
    <t>5269/5229</t>
  </si>
  <si>
    <t>finanční dary -sbírka</t>
  </si>
  <si>
    <t>Naše odpadky, z.s.</t>
  </si>
  <si>
    <t>RMV 20.09.2021, 62/279/2021</t>
  </si>
  <si>
    <t>neschváleno</t>
  </si>
  <si>
    <t>* jiná forma</t>
  </si>
  <si>
    <t>(Hrušky, Mikulčice, Lužice, Mor.Nová Ves, Hodonín (Pánov)</t>
  </si>
  <si>
    <t>RMV 18.08.2021, 58/226/2021</t>
  </si>
  <si>
    <t>spoluúčast dotace</t>
  </si>
  <si>
    <t>Mikroregion MAS VAS</t>
  </si>
  <si>
    <t>Malá múza z.s.</t>
  </si>
  <si>
    <t>26.07.2021, 56/219/2021</t>
  </si>
  <si>
    <t xml:space="preserve">  programová dotace</t>
  </si>
  <si>
    <t>05.01.2022</t>
  </si>
  <si>
    <t>10.01.2022</t>
  </si>
  <si>
    <t>21.12.2021</t>
  </si>
  <si>
    <t>30.12.2021</t>
  </si>
  <si>
    <t>03.11.2021</t>
  </si>
  <si>
    <t>18.10.2021</t>
  </si>
  <si>
    <t>29.12.2021</t>
  </si>
  <si>
    <t>28.12.2021</t>
  </si>
  <si>
    <t>08.12.2021</t>
  </si>
  <si>
    <t xml:space="preserve"> ----</t>
  </si>
  <si>
    <t xml:space="preserve"> --- </t>
  </si>
  <si>
    <t>vráceno</t>
  </si>
  <si>
    <t>TJ SOKOL Vizovice</t>
  </si>
  <si>
    <t xml:space="preserve">* do 15.1.23 </t>
  </si>
  <si>
    <t xml:space="preserve"> -  finanční podpora občanům a podnikatelům - (krizové stavy, požáry,COVID)</t>
  </si>
  <si>
    <t xml:space="preserve">* 100 tis. </t>
  </si>
  <si>
    <t xml:space="preserve">vyplaceno </t>
  </si>
  <si>
    <t>v lednu 2022</t>
  </si>
  <si>
    <t>Zpracovala:   Ing. Eva Kubíčková, 11.01.2022</t>
  </si>
  <si>
    <t>23.12.2021</t>
  </si>
  <si>
    <t>20.12.201</t>
  </si>
  <si>
    <t>14.01.2022</t>
  </si>
  <si>
    <t>13.1.2022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</si>
</sst>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10"/>
      <name val="Arial CE"/>
      <charset val="238"/>
    </font>
    <font>
      <i/>
      <sz val="10"/>
      <name val="Arial CE"/>
      <charset val="238"/>
    </font>
    <font>
      <sz val="8"/>
      <name val="Calibri"/>
      <family val="2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9"/>
      <name val="Arial CE"/>
      <charset val="238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name val="Arial CE"/>
      <charset val="238"/>
    </font>
    <font>
      <sz val="10"/>
      <color rgb="FFFF0000"/>
      <name val="Arial"/>
      <family val="2"/>
      <charset val="238"/>
    </font>
    <font>
      <sz val="10"/>
      <color rgb="FFFF0000"/>
      <name val="Arial CE"/>
      <charset val="238"/>
    </font>
    <font>
      <b/>
      <sz val="14"/>
      <name val="Arial CE"/>
      <family val="2"/>
      <charset val="238"/>
    </font>
    <font>
      <b/>
      <sz val="8"/>
      <name val="Arial"/>
      <family val="2"/>
      <charset val="238"/>
    </font>
    <font>
      <b/>
      <sz val="8"/>
      <name val="Arial CE"/>
      <family val="2"/>
      <charset val="238"/>
    </font>
    <font>
      <sz val="10"/>
      <color theme="1"/>
      <name val="Arial"/>
      <family val="2"/>
      <charset val="238"/>
    </font>
    <font>
      <i/>
      <sz val="10"/>
      <name val="Arial"/>
      <family val="2"/>
      <charset val="238"/>
    </font>
    <font>
      <i/>
      <sz val="9"/>
      <name val="Arial CE"/>
      <charset val="238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9"/>
      <name val="Arial"/>
      <family val="2"/>
      <charset val="238"/>
    </font>
    <font>
      <sz val="11"/>
      <color theme="1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6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3">
    <xf numFmtId="0" fontId="0" fillId="0" borderId="0" xfId="0"/>
    <xf numFmtId="0" fontId="1" fillId="0" borderId="0" xfId="1"/>
    <xf numFmtId="0" fontId="1" fillId="0" borderId="2" xfId="1" applyBorder="1"/>
    <xf numFmtId="0" fontId="1" fillId="0" borderId="6" xfId="1" applyBorder="1"/>
    <xf numFmtId="3" fontId="1" fillId="0" borderId="12" xfId="1" applyNumberFormat="1" applyBorder="1"/>
    <xf numFmtId="3" fontId="1" fillId="0" borderId="14" xfId="1" applyNumberFormat="1" applyBorder="1"/>
    <xf numFmtId="0" fontId="3" fillId="0" borderId="6" xfId="1" applyFont="1" applyBorder="1"/>
    <xf numFmtId="0" fontId="3" fillId="0" borderId="15" xfId="1" applyFont="1" applyBorder="1"/>
    <xf numFmtId="0" fontId="3" fillId="0" borderId="0" xfId="1" applyFont="1" applyBorder="1"/>
    <xf numFmtId="0" fontId="5" fillId="0" borderId="19" xfId="1" applyFont="1" applyBorder="1"/>
    <xf numFmtId="0" fontId="5" fillId="0" borderId="19" xfId="1" applyFont="1" applyBorder="1" applyAlignment="1">
      <alignment horizontal="left"/>
    </xf>
    <xf numFmtId="0" fontId="5" fillId="0" borderId="16" xfId="1" applyFont="1" applyBorder="1" applyAlignment="1">
      <alignment horizontal="left"/>
    </xf>
    <xf numFmtId="0" fontId="1" fillId="0" borderId="15" xfId="1" applyBorder="1"/>
    <xf numFmtId="0" fontId="2" fillId="0" borderId="1" xfId="1" applyFont="1" applyBorder="1"/>
    <xf numFmtId="0" fontId="2" fillId="0" borderId="2" xfId="1" applyFont="1" applyBorder="1" applyAlignment="1">
      <alignment horizontal="right"/>
    </xf>
    <xf numFmtId="0" fontId="1" fillId="0" borderId="15" xfId="1" applyFont="1" applyFill="1" applyBorder="1"/>
    <xf numFmtId="0" fontId="1" fillId="0" borderId="0" xfId="1" applyFont="1" applyFill="1" applyBorder="1" applyAlignment="1">
      <alignment horizontal="right"/>
    </xf>
    <xf numFmtId="0" fontId="5" fillId="0" borderId="0" xfId="1" applyFont="1" applyBorder="1"/>
    <xf numFmtId="3" fontId="3" fillId="0" borderId="0" xfId="1" applyNumberFormat="1" applyFont="1" applyBorder="1"/>
    <xf numFmtId="3" fontId="6" fillId="0" borderId="0" xfId="1" applyNumberFormat="1" applyFont="1" applyBorder="1"/>
    <xf numFmtId="0" fontId="2" fillId="0" borderId="6" xfId="1" applyFont="1" applyFill="1" applyBorder="1"/>
    <xf numFmtId="0" fontId="3" fillId="0" borderId="1" xfId="1" applyFont="1" applyBorder="1"/>
    <xf numFmtId="0" fontId="5" fillId="0" borderId="15" xfId="1" applyFont="1" applyBorder="1"/>
    <xf numFmtId="0" fontId="5" fillId="0" borderId="6" xfId="1" applyFont="1" applyBorder="1"/>
    <xf numFmtId="0" fontId="1" fillId="0" borderId="23" xfId="1" applyFont="1" applyBorder="1" applyAlignment="1">
      <alignment horizontal="right"/>
    </xf>
    <xf numFmtId="0" fontId="1" fillId="0" borderId="19" xfId="1" applyFont="1" applyBorder="1" applyAlignment="1">
      <alignment horizontal="right"/>
    </xf>
    <xf numFmtId="0" fontId="9" fillId="0" borderId="18" xfId="1" applyFont="1" applyBorder="1"/>
    <xf numFmtId="0" fontId="5" fillId="0" borderId="31" xfId="1" applyFont="1" applyBorder="1"/>
    <xf numFmtId="0" fontId="2" fillId="0" borderId="2" xfId="1" applyFont="1" applyBorder="1"/>
    <xf numFmtId="0" fontId="5" fillId="0" borderId="4" xfId="1" applyFont="1" applyFill="1" applyBorder="1"/>
    <xf numFmtId="0" fontId="9" fillId="0" borderId="8" xfId="1" applyFont="1" applyBorder="1"/>
    <xf numFmtId="0" fontId="1" fillId="0" borderId="34" xfId="1" applyFont="1" applyBorder="1" applyAlignment="1">
      <alignment horizontal="right"/>
    </xf>
    <xf numFmtId="0" fontId="1" fillId="0" borderId="35" xfId="1" applyFont="1" applyBorder="1" applyAlignment="1">
      <alignment horizontal="right"/>
    </xf>
    <xf numFmtId="0" fontId="1" fillId="0" borderId="33" xfId="1" applyFont="1" applyFill="1" applyBorder="1"/>
    <xf numFmtId="0" fontId="1" fillId="0" borderId="19" xfId="1" applyFont="1" applyFill="1" applyBorder="1" applyAlignment="1">
      <alignment horizontal="right"/>
    </xf>
    <xf numFmtId="3" fontId="1" fillId="0" borderId="12" xfId="1" applyNumberFormat="1" applyFont="1" applyFill="1" applyBorder="1"/>
    <xf numFmtId="0" fontId="1" fillId="0" borderId="20" xfId="1" applyFont="1" applyFill="1" applyBorder="1" applyAlignment="1">
      <alignment horizontal="right"/>
    </xf>
    <xf numFmtId="0" fontId="1" fillId="0" borderId="31" xfId="1" applyFont="1" applyFill="1" applyBorder="1"/>
    <xf numFmtId="0" fontId="5" fillId="0" borderId="0" xfId="1" applyFont="1" applyBorder="1" applyAlignment="1">
      <alignment horizontal="left"/>
    </xf>
    <xf numFmtId="0" fontId="1" fillId="0" borderId="14" xfId="1" applyFont="1" applyFill="1" applyBorder="1"/>
    <xf numFmtId="0" fontId="1" fillId="0" borderId="2" xfId="1" applyFont="1" applyFill="1" applyBorder="1"/>
    <xf numFmtId="0" fontId="1" fillId="0" borderId="7" xfId="1" applyFont="1" applyFill="1" applyBorder="1"/>
    <xf numFmtId="0" fontId="2" fillId="0" borderId="1" xfId="1" applyFont="1" applyFill="1" applyBorder="1"/>
    <xf numFmtId="0" fontId="11" fillId="0" borderId="0" xfId="1" applyFont="1" applyBorder="1"/>
    <xf numFmtId="0" fontId="5" fillId="0" borderId="0" xfId="1" applyFont="1" applyFill="1" applyBorder="1"/>
    <xf numFmtId="3" fontId="11" fillId="0" borderId="0" xfId="1" applyNumberFormat="1" applyFont="1" applyFill="1" applyBorder="1"/>
    <xf numFmtId="0" fontId="10" fillId="0" borderId="0" xfId="0" applyFont="1" applyBorder="1"/>
    <xf numFmtId="3" fontId="5" fillId="0" borderId="0" xfId="1" applyNumberFormat="1" applyFont="1" applyBorder="1" applyAlignment="1">
      <alignment horizontal="right"/>
    </xf>
    <xf numFmtId="0" fontId="0" fillId="0" borderId="0" xfId="0" applyBorder="1"/>
    <xf numFmtId="0" fontId="1" fillId="0" borderId="35" xfId="1" applyFont="1" applyFill="1" applyBorder="1" applyAlignment="1">
      <alignment horizontal="right"/>
    </xf>
    <xf numFmtId="3" fontId="1" fillId="0" borderId="0" xfId="1" applyNumberFormat="1" applyFont="1" applyFill="1" applyBorder="1"/>
    <xf numFmtId="0" fontId="2" fillId="0" borderId="0" xfId="1" applyFont="1" applyFill="1" applyBorder="1"/>
    <xf numFmtId="0" fontId="13" fillId="0" borderId="0" xfId="0" applyFont="1" applyBorder="1"/>
    <xf numFmtId="3" fontId="12" fillId="0" borderId="0" xfId="0" applyNumberFormat="1" applyFont="1" applyBorder="1"/>
    <xf numFmtId="0" fontId="12" fillId="0" borderId="0" xfId="0" applyFont="1" applyBorder="1"/>
    <xf numFmtId="3" fontId="5" fillId="0" borderId="20" xfId="1" applyNumberFormat="1" applyFont="1" applyBorder="1" applyAlignment="1">
      <alignment horizontal="right"/>
    </xf>
    <xf numFmtId="0" fontId="5" fillId="0" borderId="21" xfId="1" applyFont="1" applyBorder="1"/>
    <xf numFmtId="0" fontId="5" fillId="0" borderId="18" xfId="1" applyFont="1" applyBorder="1"/>
    <xf numFmtId="0" fontId="5" fillId="0" borderId="39" xfId="1" applyFont="1" applyBorder="1" applyAlignment="1">
      <alignment horizontal="left"/>
    </xf>
    <xf numFmtId="0" fontId="9" fillId="0" borderId="36" xfId="1" applyFont="1" applyBorder="1"/>
    <xf numFmtId="3" fontId="1" fillId="0" borderId="35" xfId="1" applyNumberFormat="1" applyFont="1" applyFill="1" applyBorder="1"/>
    <xf numFmtId="3" fontId="0" fillId="0" borderId="0" xfId="0" applyNumberFormat="1"/>
    <xf numFmtId="0" fontId="1" fillId="0" borderId="34" xfId="1" applyFont="1" applyFill="1" applyBorder="1" applyAlignment="1">
      <alignment horizontal="right"/>
    </xf>
    <xf numFmtId="3" fontId="5" fillId="0" borderId="33" xfId="1" applyNumberFormat="1" applyFont="1" applyBorder="1" applyAlignment="1">
      <alignment horizontal="right"/>
    </xf>
    <xf numFmtId="0" fontId="11" fillId="0" borderId="6" xfId="1" applyFont="1" applyBorder="1"/>
    <xf numFmtId="0" fontId="10" fillId="0" borderId="0" xfId="0" applyFont="1"/>
    <xf numFmtId="0" fontId="4" fillId="3" borderId="0" xfId="1" applyFont="1" applyFill="1" applyBorder="1"/>
    <xf numFmtId="0" fontId="5" fillId="3" borderId="0" xfId="1" applyFont="1" applyFill="1" applyBorder="1"/>
    <xf numFmtId="3" fontId="4" fillId="3" borderId="0" xfId="1" applyNumberFormat="1" applyFont="1" applyFill="1" applyBorder="1"/>
    <xf numFmtId="3" fontId="11" fillId="3" borderId="0" xfId="1" applyNumberFormat="1" applyFont="1" applyFill="1" applyBorder="1"/>
    <xf numFmtId="0" fontId="0" fillId="0" borderId="48" xfId="0" applyBorder="1"/>
    <xf numFmtId="0" fontId="1" fillId="0" borderId="7" xfId="1" applyBorder="1"/>
    <xf numFmtId="0" fontId="2" fillId="0" borderId="30" xfId="1" applyFont="1" applyBorder="1"/>
    <xf numFmtId="14" fontId="0" fillId="0" borderId="50" xfId="0" applyNumberFormat="1" applyBorder="1"/>
    <xf numFmtId="14" fontId="5" fillId="0" borderId="50" xfId="1" applyNumberFormat="1" applyFont="1" applyFill="1" applyBorder="1" applyAlignment="1">
      <alignment horizontal="right"/>
    </xf>
    <xf numFmtId="14" fontId="5" fillId="0" borderId="51" xfId="1" applyNumberFormat="1" applyFont="1" applyFill="1" applyBorder="1" applyAlignment="1">
      <alignment horizontal="right"/>
    </xf>
    <xf numFmtId="3" fontId="5" fillId="0" borderId="12" xfId="1" applyNumberFormat="1" applyFont="1" applyBorder="1" applyAlignment="1">
      <alignment horizontal="right"/>
    </xf>
    <xf numFmtId="0" fontId="5" fillId="0" borderId="34" xfId="1" applyFont="1" applyBorder="1" applyAlignment="1">
      <alignment horizontal="left"/>
    </xf>
    <xf numFmtId="3" fontId="5" fillId="0" borderId="37" xfId="1" applyNumberFormat="1" applyFont="1" applyBorder="1" applyAlignment="1">
      <alignment horizontal="right"/>
    </xf>
    <xf numFmtId="0" fontId="9" fillId="0" borderId="53" xfId="1" applyFont="1" applyBorder="1"/>
    <xf numFmtId="0" fontId="14" fillId="0" borderId="0" xfId="0" applyFont="1"/>
    <xf numFmtId="0" fontId="9" fillId="0" borderId="6" xfId="1" applyFont="1" applyBorder="1"/>
    <xf numFmtId="3" fontId="1" fillId="0" borderId="31" xfId="1" applyNumberFormat="1" applyBorder="1"/>
    <xf numFmtId="0" fontId="1" fillId="0" borderId="7" xfId="1" applyFont="1" applyBorder="1"/>
    <xf numFmtId="0" fontId="0" fillId="0" borderId="31" xfId="0" applyBorder="1"/>
    <xf numFmtId="0" fontId="1" fillId="0" borderId="20" xfId="1" applyFont="1" applyBorder="1"/>
    <xf numFmtId="14" fontId="0" fillId="3" borderId="12" xfId="0" applyNumberFormat="1" applyFill="1" applyBorder="1"/>
    <xf numFmtId="0" fontId="0" fillId="0" borderId="12" xfId="0" applyBorder="1"/>
    <xf numFmtId="14" fontId="0" fillId="0" borderId="12" xfId="0" applyNumberFormat="1" applyBorder="1"/>
    <xf numFmtId="0" fontId="0" fillId="0" borderId="14" xfId="0" applyBorder="1"/>
    <xf numFmtId="0" fontId="1" fillId="0" borderId="54" xfId="1" applyBorder="1" applyAlignment="1">
      <alignment horizontal="right"/>
    </xf>
    <xf numFmtId="0" fontId="1" fillId="0" borderId="39" xfId="1" applyFill="1" applyBorder="1" applyAlignment="1">
      <alignment horizontal="right"/>
    </xf>
    <xf numFmtId="0" fontId="1" fillId="0" borderId="6" xfId="1" applyFill="1" applyBorder="1" applyAlignment="1">
      <alignment horizontal="right"/>
    </xf>
    <xf numFmtId="0" fontId="5" fillId="3" borderId="37" xfId="1" applyFont="1" applyFill="1" applyBorder="1"/>
    <xf numFmtId="0" fontId="5" fillId="3" borderId="20" xfId="1" applyFont="1" applyFill="1" applyBorder="1"/>
    <xf numFmtId="0" fontId="1" fillId="3" borderId="0" xfId="1" applyFont="1" applyFill="1" applyBorder="1"/>
    <xf numFmtId="0" fontId="1" fillId="3" borderId="22" xfId="1" applyFont="1" applyFill="1" applyBorder="1"/>
    <xf numFmtId="0" fontId="2" fillId="0" borderId="7" xfId="1" applyFont="1" applyFill="1" applyBorder="1" applyAlignment="1">
      <alignment horizontal="right"/>
    </xf>
    <xf numFmtId="0" fontId="1" fillId="0" borderId="10" xfId="1" applyFont="1" applyFill="1" applyBorder="1"/>
    <xf numFmtId="0" fontId="1" fillId="0" borderId="9" xfId="1" applyFont="1" applyFill="1" applyBorder="1" applyAlignment="1">
      <alignment horizontal="right"/>
    </xf>
    <xf numFmtId="3" fontId="1" fillId="0" borderId="10" xfId="1" applyNumberFormat="1" applyFont="1" applyFill="1" applyBorder="1"/>
    <xf numFmtId="0" fontId="1" fillId="0" borderId="11" xfId="1" applyFont="1" applyFill="1" applyBorder="1" applyAlignment="1">
      <alignment horizontal="right"/>
    </xf>
    <xf numFmtId="0" fontId="0" fillId="0" borderId="33" xfId="0" applyBorder="1"/>
    <xf numFmtId="3" fontId="15" fillId="3" borderId="0" xfId="1" applyNumberFormat="1" applyFont="1" applyFill="1" applyBorder="1"/>
    <xf numFmtId="0" fontId="5" fillId="0" borderId="16" xfId="1" applyFont="1" applyBorder="1"/>
    <xf numFmtId="3" fontId="5" fillId="0" borderId="17" xfId="1" applyNumberFormat="1" applyFont="1" applyBorder="1" applyAlignment="1">
      <alignment horizontal="right"/>
    </xf>
    <xf numFmtId="0" fontId="4" fillId="0" borderId="15" xfId="1" applyFont="1" applyBorder="1"/>
    <xf numFmtId="0" fontId="9" fillId="0" borderId="40" xfId="1" applyFont="1" applyBorder="1"/>
    <xf numFmtId="14" fontId="0" fillId="0" borderId="33" xfId="0" applyNumberFormat="1" applyBorder="1"/>
    <xf numFmtId="14" fontId="0" fillId="0" borderId="0" xfId="0" applyNumberFormat="1"/>
    <xf numFmtId="0" fontId="1" fillId="0" borderId="36" xfId="1" applyFont="1" applyBorder="1" applyAlignment="1">
      <alignment horizontal="right"/>
    </xf>
    <xf numFmtId="0" fontId="1" fillId="0" borderId="9" xfId="1" applyFont="1" applyBorder="1" applyAlignment="1">
      <alignment horizontal="right"/>
    </xf>
    <xf numFmtId="0" fontId="1" fillId="0" borderId="12" xfId="1" applyFont="1" applyBorder="1"/>
    <xf numFmtId="0" fontId="0" fillId="3" borderId="0" xfId="0" applyFill="1"/>
    <xf numFmtId="0" fontId="2" fillId="3" borderId="0" xfId="1" applyFont="1" applyFill="1" applyBorder="1"/>
    <xf numFmtId="3" fontId="2" fillId="3" borderId="0" xfId="1" applyNumberFormat="1" applyFont="1" applyFill="1" applyBorder="1"/>
    <xf numFmtId="3" fontId="4" fillId="0" borderId="0" xfId="1" applyNumberFormat="1" applyFont="1" applyBorder="1"/>
    <xf numFmtId="3" fontId="16" fillId="0" borderId="0" xfId="1" applyNumberFormat="1" applyFont="1" applyFill="1" applyBorder="1"/>
    <xf numFmtId="0" fontId="5" fillId="0" borderId="36" xfId="1" applyFont="1" applyBorder="1"/>
    <xf numFmtId="0" fontId="0" fillId="0" borderId="4" xfId="0" applyBorder="1"/>
    <xf numFmtId="14" fontId="0" fillId="3" borderId="33" xfId="0" applyNumberFormat="1" applyFill="1" applyBorder="1"/>
    <xf numFmtId="3" fontId="1" fillId="0" borderId="33" xfId="1" applyNumberFormat="1" applyFont="1" applyFill="1" applyBorder="1"/>
    <xf numFmtId="0" fontId="1" fillId="0" borderId="37" xfId="1" applyFont="1" applyFill="1" applyBorder="1" applyAlignment="1">
      <alignment horizontal="right"/>
    </xf>
    <xf numFmtId="0" fontId="2" fillId="0" borderId="2" xfId="1" applyFont="1" applyFill="1" applyBorder="1" applyAlignment="1">
      <alignment horizontal="right"/>
    </xf>
    <xf numFmtId="0" fontId="2" fillId="0" borderId="7" xfId="1" applyFont="1" applyFill="1" applyBorder="1"/>
    <xf numFmtId="3" fontId="2" fillId="0" borderId="7" xfId="1" applyNumberFormat="1" applyFont="1" applyFill="1" applyBorder="1" applyAlignment="1">
      <alignment horizontal="right"/>
    </xf>
    <xf numFmtId="0" fontId="2" fillId="0" borderId="2" xfId="1" applyFont="1" applyBorder="1" applyAlignment="1">
      <alignment horizontal="left"/>
    </xf>
    <xf numFmtId="3" fontId="2" fillId="0" borderId="2" xfId="1" applyNumberFormat="1" applyFont="1" applyBorder="1" applyAlignment="1">
      <alignment horizontal="right"/>
    </xf>
    <xf numFmtId="0" fontId="0" fillId="3" borderId="33" xfId="0" applyFill="1" applyBorder="1"/>
    <xf numFmtId="3" fontId="2" fillId="0" borderId="4" xfId="1" applyNumberFormat="1" applyFont="1" applyFill="1" applyBorder="1" applyAlignment="1">
      <alignment horizontal="right"/>
    </xf>
    <xf numFmtId="0" fontId="2" fillId="0" borderId="28" xfId="1" applyFont="1" applyFill="1" applyBorder="1" applyAlignment="1">
      <alignment horizontal="right"/>
    </xf>
    <xf numFmtId="3" fontId="2" fillId="0" borderId="28" xfId="1" applyNumberFormat="1" applyFont="1" applyFill="1" applyBorder="1"/>
    <xf numFmtId="0" fontId="0" fillId="0" borderId="27" xfId="0" applyBorder="1"/>
    <xf numFmtId="0" fontId="2" fillId="0" borderId="30" xfId="1" applyFont="1" applyFill="1" applyBorder="1"/>
    <xf numFmtId="3" fontId="2" fillId="0" borderId="28" xfId="1" applyNumberFormat="1" applyFont="1" applyFill="1" applyBorder="1" applyAlignment="1">
      <alignment horizontal="right"/>
    </xf>
    <xf numFmtId="0" fontId="18" fillId="0" borderId="0" xfId="1" applyFont="1"/>
    <xf numFmtId="3" fontId="5" fillId="0" borderId="0" xfId="1" applyNumberFormat="1" applyFont="1" applyFill="1" applyBorder="1"/>
    <xf numFmtId="0" fontId="0" fillId="0" borderId="17" xfId="0" applyBorder="1"/>
    <xf numFmtId="3" fontId="2" fillId="0" borderId="19" xfId="1" applyNumberFormat="1" applyFont="1" applyFill="1" applyBorder="1"/>
    <xf numFmtId="0" fontId="9" fillId="0" borderId="38" xfId="1" applyFont="1" applyBorder="1"/>
    <xf numFmtId="3" fontId="1" fillId="0" borderId="7" xfId="1" applyNumberFormat="1" applyFont="1" applyFill="1" applyBorder="1"/>
    <xf numFmtId="14" fontId="0" fillId="0" borderId="31" xfId="0" applyNumberFormat="1" applyBorder="1"/>
    <xf numFmtId="0" fontId="1" fillId="0" borderId="6" xfId="1" applyFont="1" applyFill="1" applyBorder="1" applyAlignment="1">
      <alignment horizontal="right"/>
    </xf>
    <xf numFmtId="0" fontId="5" fillId="0" borderId="33" xfId="1" applyFont="1" applyFill="1" applyBorder="1"/>
    <xf numFmtId="0" fontId="8" fillId="0" borderId="36" xfId="1" applyFont="1" applyBorder="1" applyAlignment="1">
      <alignment horizontal="left"/>
    </xf>
    <xf numFmtId="0" fontId="5" fillId="0" borderId="57" xfId="1" applyFont="1" applyBorder="1" applyAlignment="1">
      <alignment horizontal="left"/>
    </xf>
    <xf numFmtId="3" fontId="5" fillId="0" borderId="5" xfId="1" applyNumberFormat="1" applyFont="1" applyBorder="1" applyAlignment="1">
      <alignment horizontal="right"/>
    </xf>
    <xf numFmtId="0" fontId="5" fillId="0" borderId="9" xfId="1" applyFont="1" applyBorder="1"/>
    <xf numFmtId="0" fontId="1" fillId="0" borderId="4" xfId="1" applyFont="1" applyFill="1" applyBorder="1"/>
    <xf numFmtId="0" fontId="0" fillId="0" borderId="24" xfId="0" applyBorder="1"/>
    <xf numFmtId="14" fontId="0" fillId="0" borderId="27" xfId="0" applyNumberFormat="1" applyBorder="1"/>
    <xf numFmtId="0" fontId="3" fillId="0" borderId="4" xfId="1" applyFont="1" applyBorder="1"/>
    <xf numFmtId="0" fontId="5" fillId="3" borderId="7" xfId="1" applyFont="1" applyFill="1" applyBorder="1"/>
    <xf numFmtId="0" fontId="1" fillId="0" borderId="35" xfId="1" applyFont="1" applyBorder="1"/>
    <xf numFmtId="3" fontId="1" fillId="0" borderId="31" xfId="1" applyNumberFormat="1" applyBorder="1" applyAlignment="1">
      <alignment horizontal="right"/>
    </xf>
    <xf numFmtId="3" fontId="2" fillId="0" borderId="14" xfId="1" applyNumberFormat="1" applyFont="1" applyBorder="1"/>
    <xf numFmtId="3" fontId="2" fillId="0" borderId="31" xfId="1" applyNumberFormat="1" applyFont="1" applyBorder="1"/>
    <xf numFmtId="0" fontId="2" fillId="0" borderId="6" xfId="1" applyFont="1" applyFill="1" applyBorder="1" applyAlignment="1">
      <alignment horizontal="right"/>
    </xf>
    <xf numFmtId="3" fontId="11" fillId="0" borderId="63" xfId="1" applyNumberFormat="1" applyFont="1" applyBorder="1"/>
    <xf numFmtId="3" fontId="1" fillId="0" borderId="11" xfId="1" applyNumberFormat="1" applyFont="1" applyBorder="1"/>
    <xf numFmtId="0" fontId="1" fillId="0" borderId="8" xfId="1" applyFont="1" applyBorder="1" applyAlignment="1">
      <alignment horizontal="right"/>
    </xf>
    <xf numFmtId="0" fontId="0" fillId="0" borderId="10" xfId="0" applyBorder="1"/>
    <xf numFmtId="3" fontId="1" fillId="0" borderId="31" xfId="1" applyNumberFormat="1" applyFont="1" applyBorder="1"/>
    <xf numFmtId="0" fontId="1" fillId="0" borderId="7" xfId="1" applyFont="1" applyBorder="1" applyAlignment="1">
      <alignment horizontal="right"/>
    </xf>
    <xf numFmtId="0" fontId="1" fillId="0" borderId="26" xfId="1" applyFont="1" applyBorder="1" applyAlignment="1">
      <alignment horizontal="right"/>
    </xf>
    <xf numFmtId="14" fontId="0" fillId="3" borderId="27" xfId="0" applyNumberFormat="1" applyFill="1" applyBorder="1"/>
    <xf numFmtId="3" fontId="1" fillId="0" borderId="28" xfId="1" applyNumberFormat="1" applyFont="1" applyBorder="1"/>
    <xf numFmtId="0" fontId="1" fillId="0" borderId="30" xfId="1" applyFont="1" applyBorder="1" applyAlignment="1">
      <alignment horizontal="right"/>
    </xf>
    <xf numFmtId="3" fontId="3" fillId="0" borderId="19" xfId="1" applyNumberFormat="1" applyFont="1" applyBorder="1"/>
    <xf numFmtId="3" fontId="2" fillId="3" borderId="18" xfId="1" applyNumberFormat="1" applyFont="1" applyFill="1" applyBorder="1" applyAlignment="1">
      <alignment horizontal="right"/>
    </xf>
    <xf numFmtId="3" fontId="10" fillId="0" borderId="56" xfId="0" applyNumberFormat="1" applyFont="1" applyBorder="1"/>
    <xf numFmtId="3" fontId="4" fillId="3" borderId="18" xfId="1" applyNumberFormat="1" applyFont="1" applyFill="1" applyBorder="1"/>
    <xf numFmtId="3" fontId="4" fillId="0" borderId="13" xfId="1" applyNumberFormat="1" applyFont="1" applyBorder="1"/>
    <xf numFmtId="3" fontId="3" fillId="0" borderId="23" xfId="1" applyNumberFormat="1" applyFont="1" applyBorder="1"/>
    <xf numFmtId="3" fontId="10" fillId="0" borderId="55" xfId="0" applyNumberFormat="1" applyFont="1" applyBorder="1"/>
    <xf numFmtId="3" fontId="10" fillId="0" borderId="0" xfId="0" applyNumberFormat="1" applyFont="1" applyBorder="1"/>
    <xf numFmtId="3" fontId="5" fillId="0" borderId="10" xfId="1" applyNumberFormat="1" applyFont="1" applyBorder="1" applyAlignment="1">
      <alignment horizontal="right"/>
    </xf>
    <xf numFmtId="0" fontId="5" fillId="0" borderId="20" xfId="1" applyFont="1" applyBorder="1" applyAlignment="1">
      <alignment horizontal="left"/>
    </xf>
    <xf numFmtId="0" fontId="5" fillId="0" borderId="40" xfId="1" applyFont="1" applyBorder="1" applyAlignment="1">
      <alignment horizontal="left"/>
    </xf>
    <xf numFmtId="0" fontId="1" fillId="0" borderId="39" xfId="1" applyBorder="1" applyAlignment="1">
      <alignment horizontal="right"/>
    </xf>
    <xf numFmtId="0" fontId="1" fillId="0" borderId="61" xfId="1" applyFont="1" applyBorder="1" applyAlignment="1">
      <alignment horizontal="right"/>
    </xf>
    <xf numFmtId="3" fontId="1" fillId="0" borderId="5" xfId="1" applyNumberFormat="1" applyFont="1" applyBorder="1"/>
    <xf numFmtId="0" fontId="1" fillId="0" borderId="32" xfId="1" applyFont="1" applyBorder="1" applyAlignment="1">
      <alignment horizontal="right"/>
    </xf>
    <xf numFmtId="0" fontId="0" fillId="3" borderId="5" xfId="0" applyFill="1" applyBorder="1"/>
    <xf numFmtId="0" fontId="5" fillId="0" borderId="33" xfId="1" applyFont="1" applyBorder="1"/>
    <xf numFmtId="14" fontId="0" fillId="3" borderId="50" xfId="0" applyNumberFormat="1" applyFill="1" applyBorder="1"/>
    <xf numFmtId="14" fontId="0" fillId="3" borderId="10" xfId="0" applyNumberFormat="1" applyFill="1" applyBorder="1"/>
    <xf numFmtId="14" fontId="0" fillId="3" borderId="48" xfId="0" applyNumberFormat="1" applyFill="1" applyBorder="1"/>
    <xf numFmtId="14" fontId="9" fillId="0" borderId="15" xfId="1" applyNumberFormat="1" applyFont="1" applyFill="1" applyBorder="1"/>
    <xf numFmtId="0" fontId="19" fillId="0" borderId="15" xfId="1" applyFont="1" applyFill="1" applyBorder="1"/>
    <xf numFmtId="0" fontId="9" fillId="0" borderId="15" xfId="1" applyFont="1" applyBorder="1"/>
    <xf numFmtId="0" fontId="9" fillId="0" borderId="6" xfId="1" applyFont="1" applyFill="1" applyBorder="1"/>
    <xf numFmtId="14" fontId="9" fillId="0" borderId="6" xfId="1" applyNumberFormat="1" applyFont="1" applyFill="1" applyBorder="1"/>
    <xf numFmtId="0" fontId="1" fillId="0" borderId="13" xfId="1" applyFont="1" applyBorder="1" applyAlignment="1">
      <alignment horizontal="right"/>
    </xf>
    <xf numFmtId="14" fontId="0" fillId="0" borderId="14" xfId="0" applyNumberFormat="1" applyBorder="1"/>
    <xf numFmtId="14" fontId="8" fillId="0" borderId="15" xfId="1" applyNumberFormat="1" applyFont="1" applyBorder="1"/>
    <xf numFmtId="0" fontId="20" fillId="0" borderId="6" xfId="1" applyFont="1" applyBorder="1"/>
    <xf numFmtId="14" fontId="9" fillId="0" borderId="15" xfId="1" applyNumberFormat="1" applyFont="1" applyBorder="1"/>
    <xf numFmtId="14" fontId="8" fillId="0" borderId="6" xfId="1" applyNumberFormat="1" applyFont="1" applyBorder="1"/>
    <xf numFmtId="0" fontId="5" fillId="0" borderId="7" xfId="1" applyFont="1" applyBorder="1"/>
    <xf numFmtId="0" fontId="9" fillId="0" borderId="57" xfId="1" applyFont="1" applyBorder="1"/>
    <xf numFmtId="14" fontId="0" fillId="3" borderId="5" xfId="0" applyNumberFormat="1" applyFill="1" applyBorder="1"/>
    <xf numFmtId="14" fontId="0" fillId="3" borderId="24" xfId="0" applyNumberFormat="1" applyFill="1" applyBorder="1"/>
    <xf numFmtId="14" fontId="1" fillId="0" borderId="15" xfId="1" applyNumberFormat="1" applyFont="1" applyFill="1" applyBorder="1"/>
    <xf numFmtId="0" fontId="5" fillId="0" borderId="32" xfId="1" applyFont="1" applyBorder="1"/>
    <xf numFmtId="3" fontId="17" fillId="0" borderId="32" xfId="1" applyNumberFormat="1" applyFont="1" applyFill="1" applyBorder="1" applyAlignment="1">
      <alignment horizontal="right"/>
    </xf>
    <xf numFmtId="0" fontId="5" fillId="0" borderId="57" xfId="1" applyFont="1" applyBorder="1"/>
    <xf numFmtId="3" fontId="1" fillId="0" borderId="33" xfId="1" applyNumberFormat="1" applyFont="1" applyBorder="1"/>
    <xf numFmtId="3" fontId="1" fillId="0" borderId="12" xfId="1" applyNumberFormat="1" applyFont="1" applyBorder="1"/>
    <xf numFmtId="3" fontId="1" fillId="0" borderId="14" xfId="1" applyNumberFormat="1" applyFont="1" applyBorder="1"/>
    <xf numFmtId="0" fontId="8" fillId="0" borderId="40" xfId="1" applyFont="1" applyBorder="1" applyAlignment="1">
      <alignment horizontal="left"/>
    </xf>
    <xf numFmtId="14" fontId="5" fillId="3" borderId="51" xfId="1" applyNumberFormat="1" applyFont="1" applyFill="1" applyBorder="1" applyAlignment="1">
      <alignment horizontal="left"/>
    </xf>
    <xf numFmtId="3" fontId="3" fillId="0" borderId="0" xfId="1" applyNumberFormat="1" applyFont="1" applyBorder="1" applyAlignment="1">
      <alignment horizontal="right"/>
    </xf>
    <xf numFmtId="3" fontId="3" fillId="0" borderId="0" xfId="1" applyNumberFormat="1" applyFont="1" applyFill="1" applyBorder="1" applyAlignment="1">
      <alignment horizontal="right"/>
    </xf>
    <xf numFmtId="3" fontId="8" fillId="0" borderId="13" xfId="1" applyNumberFormat="1" applyFont="1" applyBorder="1"/>
    <xf numFmtId="3" fontId="8" fillId="0" borderId="36" xfId="1" applyNumberFormat="1" applyFont="1" applyBorder="1"/>
    <xf numFmtId="0" fontId="1" fillId="0" borderId="16" xfId="1" applyFont="1" applyBorder="1" applyAlignment="1">
      <alignment horizontal="right"/>
    </xf>
    <xf numFmtId="3" fontId="1" fillId="0" borderId="17" xfId="1" applyNumberFormat="1" applyBorder="1"/>
    <xf numFmtId="0" fontId="1" fillId="0" borderId="15" xfId="1" applyBorder="1" applyAlignment="1">
      <alignment horizontal="right"/>
    </xf>
    <xf numFmtId="0" fontId="10" fillId="0" borderId="4" xfId="0" applyFont="1" applyBorder="1"/>
    <xf numFmtId="0" fontId="2" fillId="0" borderId="2" xfId="1" applyFont="1" applyFill="1" applyBorder="1"/>
    <xf numFmtId="3" fontId="2" fillId="0" borderId="2" xfId="1" applyNumberFormat="1" applyFont="1" applyFill="1" applyBorder="1" applyAlignment="1">
      <alignment horizontal="right"/>
    </xf>
    <xf numFmtId="0" fontId="9" fillId="0" borderId="7" xfId="1" applyFont="1" applyBorder="1"/>
    <xf numFmtId="0" fontId="1" fillId="0" borderId="7" xfId="1" applyFont="1" applyFill="1" applyBorder="1" applyAlignment="1">
      <alignment horizontal="right"/>
    </xf>
    <xf numFmtId="14" fontId="8" fillId="0" borderId="40" xfId="1" applyNumberFormat="1" applyFont="1" applyBorder="1"/>
    <xf numFmtId="14" fontId="0" fillId="3" borderId="17" xfId="0" applyNumberFormat="1" applyFill="1" applyBorder="1"/>
    <xf numFmtId="14" fontId="11" fillId="0" borderId="15" xfId="1" applyNumberFormat="1" applyFont="1" applyBorder="1"/>
    <xf numFmtId="14" fontId="0" fillId="0" borderId="52" xfId="0" applyNumberFormat="1" applyFont="1" applyBorder="1" applyAlignment="1">
      <alignment horizontal="left"/>
    </xf>
    <xf numFmtId="14" fontId="5" fillId="0" borderId="51" xfId="1" applyNumberFormat="1" applyFont="1" applyFill="1" applyBorder="1" applyAlignment="1">
      <alignment horizontal="left"/>
    </xf>
    <xf numFmtId="0" fontId="1" fillId="0" borderId="20" xfId="1" applyFont="1" applyBorder="1" applyAlignment="1">
      <alignment horizontal="right"/>
    </xf>
    <xf numFmtId="0" fontId="9" fillId="0" borderId="39" xfId="1" applyFont="1" applyBorder="1"/>
    <xf numFmtId="0" fontId="1" fillId="0" borderId="9" xfId="1" applyFont="1" applyBorder="1" applyAlignment="1">
      <alignment horizontal="left"/>
    </xf>
    <xf numFmtId="0" fontId="1" fillId="0" borderId="63" xfId="1" applyFont="1" applyBorder="1" applyAlignment="1">
      <alignment horizontal="left"/>
    </xf>
    <xf numFmtId="0" fontId="9" fillId="3" borderId="18" xfId="1" applyFont="1" applyFill="1" applyBorder="1"/>
    <xf numFmtId="3" fontId="2" fillId="0" borderId="11" xfId="1" applyNumberFormat="1" applyFont="1" applyBorder="1"/>
    <xf numFmtId="3" fontId="4" fillId="4" borderId="25" xfId="1" applyNumberFormat="1" applyFont="1" applyFill="1" applyBorder="1"/>
    <xf numFmtId="3" fontId="3" fillId="4" borderId="26" xfId="1" applyNumberFormat="1" applyFont="1" applyFill="1" applyBorder="1"/>
    <xf numFmtId="3" fontId="10" fillId="4" borderId="64" xfId="0" applyNumberFormat="1" applyFont="1" applyFill="1" applyBorder="1"/>
    <xf numFmtId="0" fontId="21" fillId="0" borderId="66" xfId="0" applyFont="1" applyBorder="1" applyAlignment="1">
      <alignment horizontal="right"/>
    </xf>
    <xf numFmtId="0" fontId="8" fillId="0" borderId="15" xfId="1" applyFont="1" applyBorder="1" applyAlignment="1">
      <alignment horizontal="left"/>
    </xf>
    <xf numFmtId="0" fontId="5" fillId="0" borderId="34" xfId="1" applyFont="1" applyBorder="1"/>
    <xf numFmtId="0" fontId="5" fillId="3" borderId="11" xfId="1" applyFont="1" applyFill="1" applyBorder="1"/>
    <xf numFmtId="0" fontId="5" fillId="0" borderId="9" xfId="1" applyFont="1" applyBorder="1" applyAlignment="1">
      <alignment horizontal="left"/>
    </xf>
    <xf numFmtId="0" fontId="5" fillId="0" borderId="11" xfId="1" applyFont="1" applyBorder="1" applyAlignment="1">
      <alignment horizontal="left"/>
    </xf>
    <xf numFmtId="3" fontId="4" fillId="3" borderId="13" xfId="1" applyNumberFormat="1" applyFont="1" applyFill="1" applyBorder="1"/>
    <xf numFmtId="3" fontId="2" fillId="0" borderId="7" xfId="1" applyNumberFormat="1" applyFont="1" applyFill="1" applyBorder="1"/>
    <xf numFmtId="14" fontId="5" fillId="0" borderId="24" xfId="1" applyNumberFormat="1" applyFont="1" applyFill="1" applyBorder="1" applyAlignment="1">
      <alignment horizontal="left"/>
    </xf>
    <xf numFmtId="0" fontId="22" fillId="0" borderId="0" xfId="1" applyFont="1" applyFill="1" applyBorder="1"/>
    <xf numFmtId="0" fontId="23" fillId="0" borderId="0" xfId="1" applyFont="1" applyBorder="1"/>
    <xf numFmtId="0" fontId="4" fillId="0" borderId="1" xfId="1" applyFont="1" applyBorder="1"/>
    <xf numFmtId="0" fontId="5" fillId="0" borderId="4" xfId="1" applyFont="1" applyBorder="1"/>
    <xf numFmtId="14" fontId="8" fillId="0" borderId="39" xfId="1" applyNumberFormat="1" applyFont="1" applyBorder="1"/>
    <xf numFmtId="0" fontId="5" fillId="0" borderId="46" xfId="1" applyFont="1" applyBorder="1"/>
    <xf numFmtId="0" fontId="5" fillId="0" borderId="44" xfId="1" applyFont="1" applyBorder="1"/>
    <xf numFmtId="0" fontId="2" fillId="5" borderId="1" xfId="1" applyFont="1" applyFill="1" applyBorder="1"/>
    <xf numFmtId="0" fontId="2" fillId="5" borderId="4" xfId="1" applyFont="1" applyFill="1" applyBorder="1"/>
    <xf numFmtId="0" fontId="2" fillId="5" borderId="25" xfId="1" applyFont="1" applyFill="1" applyBorder="1"/>
    <xf numFmtId="0" fontId="1" fillId="5" borderId="28" xfId="1" applyFill="1" applyBorder="1"/>
    <xf numFmtId="0" fontId="1" fillId="5" borderId="27" xfId="1" applyFill="1" applyBorder="1"/>
    <xf numFmtId="0" fontId="2" fillId="5" borderId="30" xfId="1" applyFont="1" applyFill="1" applyBorder="1"/>
    <xf numFmtId="3" fontId="10" fillId="5" borderId="49" xfId="0" applyNumberFormat="1" applyFont="1" applyFill="1" applyBorder="1"/>
    <xf numFmtId="0" fontId="2" fillId="5" borderId="6" xfId="1" applyFont="1" applyFill="1" applyBorder="1"/>
    <xf numFmtId="0" fontId="2" fillId="5" borderId="31" xfId="1" applyFont="1" applyFill="1" applyBorder="1"/>
    <xf numFmtId="0" fontId="1" fillId="5" borderId="53" xfId="1" applyFill="1" applyBorder="1"/>
    <xf numFmtId="0" fontId="1" fillId="5" borderId="35" xfId="1" applyFill="1" applyBorder="1"/>
    <xf numFmtId="0" fontId="1" fillId="5" borderId="31" xfId="1" applyFill="1" applyBorder="1" applyAlignment="1">
      <alignment horizontal="center"/>
    </xf>
    <xf numFmtId="0" fontId="1" fillId="5" borderId="7" xfId="1" applyFill="1" applyBorder="1"/>
    <xf numFmtId="0" fontId="1" fillId="5" borderId="45" xfId="1" applyFill="1" applyBorder="1" applyAlignment="1">
      <alignment horizontal="center"/>
    </xf>
    <xf numFmtId="3" fontId="10" fillId="5" borderId="24" xfId="0" applyNumberFormat="1" applyFont="1" applyFill="1" applyBorder="1"/>
    <xf numFmtId="0" fontId="1" fillId="5" borderId="2" xfId="1" applyFill="1" applyBorder="1"/>
    <xf numFmtId="0" fontId="2" fillId="5" borderId="3" xfId="1" applyFont="1" applyFill="1" applyBorder="1"/>
    <xf numFmtId="0" fontId="1" fillId="5" borderId="4" xfId="1" applyFill="1" applyBorder="1"/>
    <xf numFmtId="0" fontId="2" fillId="5" borderId="2" xfId="1" applyFont="1" applyFill="1" applyBorder="1"/>
    <xf numFmtId="0" fontId="1" fillId="5" borderId="32" xfId="1" applyFill="1" applyBorder="1"/>
    <xf numFmtId="0" fontId="1" fillId="5" borderId="15" xfId="1" applyFill="1" applyBorder="1"/>
    <xf numFmtId="0" fontId="9" fillId="5" borderId="13" xfId="1" applyFont="1" applyFill="1" applyBorder="1"/>
    <xf numFmtId="0" fontId="1" fillId="5" borderId="23" xfId="1" applyFill="1" applyBorder="1"/>
    <xf numFmtId="0" fontId="1" fillId="5" borderId="14" xfId="1" applyFill="1" applyBorder="1" applyAlignment="1">
      <alignment horizontal="center"/>
    </xf>
    <xf numFmtId="0" fontId="1" fillId="5" borderId="22" xfId="1" applyFill="1" applyBorder="1"/>
    <xf numFmtId="0" fontId="1" fillId="5" borderId="47" xfId="1" applyFill="1" applyBorder="1" applyAlignment="1">
      <alignment horizontal="center"/>
    </xf>
    <xf numFmtId="0" fontId="4" fillId="2" borderId="30" xfId="1" applyFont="1" applyFill="1" applyBorder="1"/>
    <xf numFmtId="0" fontId="1" fillId="2" borderId="28" xfId="1" applyFont="1" applyFill="1" applyBorder="1"/>
    <xf numFmtId="0" fontId="2" fillId="2" borderId="28" xfId="1" applyFont="1" applyFill="1" applyBorder="1"/>
    <xf numFmtId="0" fontId="5" fillId="2" borderId="28" xfId="1" applyFont="1" applyFill="1" applyBorder="1"/>
    <xf numFmtId="3" fontId="2" fillId="2" borderId="28" xfId="1" applyNumberFormat="1" applyFont="1" applyFill="1" applyBorder="1"/>
    <xf numFmtId="3" fontId="2" fillId="2" borderId="29" xfId="1" applyNumberFormat="1" applyFont="1" applyFill="1" applyBorder="1" applyAlignment="1">
      <alignment horizontal="right"/>
    </xf>
    <xf numFmtId="3" fontId="2" fillId="2" borderId="29" xfId="1" applyNumberFormat="1" applyFont="1" applyFill="1" applyBorder="1" applyAlignment="1">
      <alignment horizontal="center"/>
    </xf>
    <xf numFmtId="0" fontId="10" fillId="2" borderId="29" xfId="0" applyFont="1" applyFill="1" applyBorder="1"/>
    <xf numFmtId="0" fontId="24" fillId="0" borderId="0" xfId="0" applyFont="1"/>
    <xf numFmtId="14" fontId="21" fillId="3" borderId="48" xfId="0" applyNumberFormat="1" applyFont="1" applyFill="1" applyBorder="1" applyAlignment="1">
      <alignment horizontal="right"/>
    </xf>
    <xf numFmtId="14" fontId="0" fillId="3" borderId="0" xfId="0" applyNumberFormat="1" applyFill="1"/>
    <xf numFmtId="0" fontId="9" fillId="0" borderId="40" xfId="1" applyFont="1" applyBorder="1" applyAlignment="1"/>
    <xf numFmtId="0" fontId="0" fillId="0" borderId="37" xfId="0" applyBorder="1" applyAlignment="1"/>
    <xf numFmtId="0" fontId="17" fillId="0" borderId="17" xfId="1" applyFont="1" applyBorder="1"/>
    <xf numFmtId="0" fontId="0" fillId="0" borderId="34" xfId="0" applyBorder="1" applyAlignment="1"/>
    <xf numFmtId="0" fontId="3" fillId="0" borderId="63" xfId="1" applyFont="1" applyBorder="1"/>
    <xf numFmtId="0" fontId="3" fillId="0" borderId="11" xfId="1" applyFont="1" applyBorder="1"/>
    <xf numFmtId="3" fontId="3" fillId="0" borderId="11" xfId="1" applyNumberFormat="1" applyFont="1" applyBorder="1" applyAlignment="1">
      <alignment horizontal="right"/>
    </xf>
    <xf numFmtId="3" fontId="3" fillId="0" borderId="11" xfId="1" applyNumberFormat="1" applyFont="1" applyFill="1" applyBorder="1" applyAlignment="1">
      <alignment horizontal="right"/>
    </xf>
    <xf numFmtId="3" fontId="5" fillId="0" borderId="10" xfId="1" applyNumberFormat="1" applyFont="1" applyFill="1" applyBorder="1" applyAlignment="1">
      <alignment horizontal="left"/>
    </xf>
    <xf numFmtId="0" fontId="5" fillId="0" borderId="37" xfId="1" applyFont="1" applyBorder="1" applyAlignment="1">
      <alignment horizontal="left"/>
    </xf>
    <xf numFmtId="14" fontId="0" fillId="0" borderId="51" xfId="0" applyNumberFormat="1" applyBorder="1"/>
    <xf numFmtId="14" fontId="25" fillId="0" borderId="57" xfId="0" applyNumberFormat="1" applyFont="1" applyBorder="1" applyAlignment="1"/>
    <xf numFmtId="0" fontId="9" fillId="3" borderId="8" xfId="1" applyFont="1" applyFill="1" applyBorder="1"/>
    <xf numFmtId="0" fontId="5" fillId="0" borderId="12" xfId="1" applyFont="1" applyBorder="1"/>
    <xf numFmtId="3" fontId="5" fillId="0" borderId="44" xfId="1" applyNumberFormat="1" applyFont="1" applyFill="1" applyBorder="1" applyAlignment="1">
      <alignment horizontal="right"/>
    </xf>
    <xf numFmtId="3" fontId="5" fillId="0" borderId="42" xfId="1" applyNumberFormat="1" applyFont="1" applyFill="1" applyBorder="1" applyAlignment="1">
      <alignment horizontal="right"/>
    </xf>
    <xf numFmtId="3" fontId="5" fillId="0" borderId="41" xfId="1" applyNumberFormat="1" applyFont="1" applyFill="1" applyBorder="1" applyAlignment="1">
      <alignment horizontal="right"/>
    </xf>
    <xf numFmtId="3" fontId="5" fillId="0" borderId="46" xfId="1" applyNumberFormat="1" applyFont="1" applyFill="1" applyBorder="1" applyAlignment="1">
      <alignment horizontal="right"/>
    </xf>
    <xf numFmtId="3" fontId="5" fillId="0" borderId="62" xfId="1" applyNumberFormat="1" applyFont="1" applyFill="1" applyBorder="1" applyAlignment="1">
      <alignment horizontal="right"/>
    </xf>
    <xf numFmtId="3" fontId="5" fillId="0" borderId="58" xfId="1" applyNumberFormat="1" applyFont="1" applyFill="1" applyBorder="1" applyAlignment="1">
      <alignment horizontal="right"/>
    </xf>
    <xf numFmtId="3" fontId="1" fillId="0" borderId="59" xfId="1" applyNumberFormat="1" applyFont="1" applyFill="1" applyBorder="1"/>
    <xf numFmtId="3" fontId="5" fillId="3" borderId="37" xfId="1" applyNumberFormat="1" applyFont="1" applyFill="1" applyBorder="1" applyAlignment="1">
      <alignment horizontal="right"/>
    </xf>
    <xf numFmtId="3" fontId="5" fillId="3" borderId="0" xfId="1" applyNumberFormat="1" applyFont="1" applyFill="1" applyBorder="1" applyAlignment="1">
      <alignment horizontal="right"/>
    </xf>
    <xf numFmtId="3" fontId="5" fillId="3" borderId="20" xfId="1" applyNumberFormat="1" applyFont="1" applyFill="1" applyBorder="1" applyAlignment="1">
      <alignment horizontal="right"/>
    </xf>
    <xf numFmtId="3" fontId="5" fillId="3" borderId="58" xfId="1" applyNumberFormat="1" applyFont="1" applyFill="1" applyBorder="1" applyAlignment="1">
      <alignment horizontal="right"/>
    </xf>
    <xf numFmtId="3" fontId="5" fillId="3" borderId="56" xfId="1" applyNumberFormat="1" applyFont="1" applyFill="1" applyBorder="1" applyAlignment="1">
      <alignment horizontal="right"/>
    </xf>
    <xf numFmtId="3" fontId="5" fillId="3" borderId="59" xfId="1" applyNumberFormat="1" applyFont="1" applyFill="1" applyBorder="1" applyAlignment="1">
      <alignment horizontal="right"/>
    </xf>
    <xf numFmtId="3" fontId="1" fillId="3" borderId="60" xfId="1" applyNumberFormat="1" applyFont="1" applyFill="1" applyBorder="1" applyAlignment="1">
      <alignment horizontal="right"/>
    </xf>
    <xf numFmtId="3" fontId="2" fillId="3" borderId="45" xfId="1" applyNumberFormat="1" applyFont="1" applyFill="1" applyBorder="1" applyAlignment="1">
      <alignment horizontal="right"/>
    </xf>
    <xf numFmtId="3" fontId="1" fillId="0" borderId="65" xfId="1" applyNumberFormat="1" applyFont="1" applyFill="1" applyBorder="1"/>
    <xf numFmtId="3" fontId="1" fillId="0" borderId="55" xfId="1" applyNumberFormat="1" applyFont="1" applyFill="1" applyBorder="1"/>
    <xf numFmtId="3" fontId="2" fillId="0" borderId="55" xfId="1" applyNumberFormat="1" applyFont="1" applyFill="1" applyBorder="1"/>
    <xf numFmtId="3" fontId="1" fillId="0" borderId="56" xfId="1" applyNumberFormat="1" applyFont="1" applyFill="1" applyBorder="1"/>
    <xf numFmtId="0" fontId="1" fillId="5" borderId="2" xfId="1" applyFont="1" applyFill="1" applyBorder="1"/>
    <xf numFmtId="3" fontId="1" fillId="0" borderId="44" xfId="1" applyNumberFormat="1" applyFont="1" applyFill="1" applyBorder="1"/>
    <xf numFmtId="14" fontId="26" fillId="3" borderId="51" xfId="0" applyNumberFormat="1" applyFont="1" applyFill="1" applyBorder="1"/>
    <xf numFmtId="3" fontId="1" fillId="0" borderId="46" xfId="1" applyNumberFormat="1" applyFont="1" applyFill="1" applyBorder="1"/>
    <xf numFmtId="14" fontId="26" fillId="3" borderId="50" xfId="0" applyNumberFormat="1" applyFont="1" applyFill="1" applyBorder="1"/>
    <xf numFmtId="14" fontId="26" fillId="0" borderId="31" xfId="0" applyNumberFormat="1" applyFont="1" applyBorder="1"/>
    <xf numFmtId="3" fontId="2" fillId="0" borderId="59" xfId="1" applyNumberFormat="1" applyFont="1" applyFill="1" applyBorder="1"/>
    <xf numFmtId="0" fontId="1" fillId="5" borderId="6" xfId="1" applyFill="1" applyBorder="1"/>
    <xf numFmtId="0" fontId="1" fillId="5" borderId="7" xfId="1" applyFont="1" applyFill="1" applyBorder="1"/>
    <xf numFmtId="0" fontId="9" fillId="5" borderId="8" xfId="1" applyFont="1" applyFill="1" applyBorder="1"/>
    <xf numFmtId="0" fontId="1" fillId="5" borderId="9" xfId="1" applyFill="1" applyBorder="1"/>
    <xf numFmtId="0" fontId="1" fillId="5" borderId="10" xfId="1" applyFill="1" applyBorder="1" applyAlignment="1">
      <alignment horizontal="center"/>
    </xf>
    <xf numFmtId="0" fontId="1" fillId="5" borderId="11" xfId="1" applyFill="1" applyBorder="1"/>
    <xf numFmtId="0" fontId="1" fillId="5" borderId="41" xfId="1" applyFill="1" applyBorder="1" applyAlignment="1">
      <alignment horizontal="center"/>
    </xf>
    <xf numFmtId="0" fontId="1" fillId="5" borderId="17" xfId="1" applyFill="1" applyBorder="1"/>
    <xf numFmtId="3" fontId="1" fillId="0" borderId="60" xfId="1" applyNumberFormat="1" applyFont="1" applyFill="1" applyBorder="1"/>
    <xf numFmtId="3" fontId="21" fillId="0" borderId="60" xfId="1" applyNumberFormat="1" applyFont="1" applyFill="1" applyBorder="1"/>
    <xf numFmtId="3" fontId="21" fillId="0" borderId="62" xfId="1" applyNumberFormat="1" applyFont="1" applyFill="1" applyBorder="1"/>
    <xf numFmtId="3" fontId="21" fillId="0" borderId="56" xfId="1" applyNumberFormat="1" applyFont="1" applyFill="1" applyBorder="1"/>
    <xf numFmtId="3" fontId="21" fillId="0" borderId="64" xfId="1" applyNumberFormat="1" applyFont="1" applyFill="1" applyBorder="1"/>
    <xf numFmtId="3" fontId="21" fillId="0" borderId="58" xfId="1" applyNumberFormat="1" applyFont="1" applyFill="1" applyBorder="1"/>
    <xf numFmtId="3" fontId="21" fillId="0" borderId="55" xfId="1" applyNumberFormat="1" applyFont="1" applyFill="1" applyBorder="1"/>
    <xf numFmtId="3" fontId="27" fillId="0" borderId="59" xfId="1" applyNumberFormat="1" applyFont="1" applyFill="1" applyBorder="1"/>
    <xf numFmtId="0" fontId="21" fillId="0" borderId="31" xfId="1" applyFont="1" applyFill="1" applyBorder="1"/>
    <xf numFmtId="0" fontId="21" fillId="0" borderId="5" xfId="1" applyFont="1" applyFill="1" applyBorder="1"/>
    <xf numFmtId="0" fontId="21" fillId="0" borderId="12" xfId="1" applyFont="1" applyFill="1" applyBorder="1"/>
    <xf numFmtId="0" fontId="21" fillId="0" borderId="27" xfId="1" applyFont="1" applyFill="1" applyBorder="1"/>
    <xf numFmtId="0" fontId="29" fillId="0" borderId="37" xfId="1" applyFont="1" applyFill="1" applyBorder="1"/>
    <xf numFmtId="0" fontId="21" fillId="0" borderId="37" xfId="1" applyFont="1" applyFill="1" applyBorder="1"/>
    <xf numFmtId="0" fontId="29" fillId="0" borderId="22" xfId="1" applyFont="1" applyFill="1" applyBorder="1"/>
    <xf numFmtId="0" fontId="21" fillId="0" borderId="22" xfId="1" applyFont="1" applyFill="1" applyBorder="1"/>
    <xf numFmtId="3" fontId="21" fillId="0" borderId="65" xfId="1" applyNumberFormat="1" applyFont="1" applyFill="1" applyBorder="1"/>
    <xf numFmtId="3" fontId="21" fillId="0" borderId="41" xfId="1" applyNumberFormat="1" applyFont="1" applyFill="1" applyBorder="1"/>
    <xf numFmtId="3" fontId="27" fillId="0" borderId="28" xfId="1" applyNumberFormat="1" applyFont="1" applyFill="1" applyBorder="1"/>
    <xf numFmtId="3" fontId="21" fillId="0" borderId="45" xfId="1" applyNumberFormat="1" applyFont="1" applyFill="1" applyBorder="1"/>
    <xf numFmtId="0" fontId="2" fillId="0" borderId="28" xfId="1" applyFont="1" applyFill="1" applyBorder="1"/>
    <xf numFmtId="0" fontId="9" fillId="0" borderId="30" xfId="1" applyFont="1" applyFill="1" applyBorder="1"/>
    <xf numFmtId="0" fontId="1" fillId="0" borderId="30" xfId="1" applyFont="1" applyFill="1" applyBorder="1" applyAlignment="1">
      <alignment horizontal="right"/>
    </xf>
    <xf numFmtId="0" fontId="2" fillId="0" borderId="30" xfId="1" applyFont="1" applyFill="1" applyBorder="1" applyAlignment="1">
      <alignment horizontal="right"/>
    </xf>
    <xf numFmtId="0" fontId="9" fillId="0" borderId="39" xfId="1" applyFont="1" applyBorder="1" applyAlignment="1"/>
    <xf numFmtId="0" fontId="0" fillId="0" borderId="20" xfId="0" applyBorder="1" applyAlignment="1"/>
    <xf numFmtId="0" fontId="2" fillId="0" borderId="15" xfId="1" applyFont="1" applyFill="1" applyBorder="1"/>
    <xf numFmtId="3" fontId="2" fillId="0" borderId="27" xfId="1" applyNumberFormat="1" applyFont="1" applyFill="1" applyBorder="1" applyAlignment="1">
      <alignment horizontal="right"/>
    </xf>
    <xf numFmtId="3" fontId="2" fillId="0" borderId="31" xfId="1" applyNumberFormat="1" applyFont="1" applyFill="1" applyBorder="1"/>
    <xf numFmtId="0" fontId="1" fillId="0" borderId="0" xfId="1" applyFont="1" applyFill="1" applyBorder="1"/>
    <xf numFmtId="0" fontId="2" fillId="0" borderId="26" xfId="1" applyFont="1" applyFill="1" applyBorder="1"/>
    <xf numFmtId="3" fontId="2" fillId="0" borderId="26" xfId="1" applyNumberFormat="1" applyFont="1" applyFill="1" applyBorder="1" applyAlignment="1">
      <alignment horizontal="right"/>
    </xf>
    <xf numFmtId="3" fontId="27" fillId="0" borderId="26" xfId="1" applyNumberFormat="1" applyFont="1" applyFill="1" applyBorder="1"/>
    <xf numFmtId="3" fontId="27" fillId="0" borderId="35" xfId="1" applyNumberFormat="1" applyFont="1" applyFill="1" applyBorder="1"/>
    <xf numFmtId="0" fontId="1" fillId="0" borderId="26" xfId="1" applyFont="1" applyFill="1" applyBorder="1" applyAlignment="1">
      <alignment horizontal="right"/>
    </xf>
    <xf numFmtId="3" fontId="1" fillId="0" borderId="27" xfId="1" applyNumberFormat="1" applyFont="1" applyFill="1" applyBorder="1" applyAlignment="1">
      <alignment horizontal="right"/>
    </xf>
    <xf numFmtId="3" fontId="1" fillId="0" borderId="31" xfId="1" applyNumberFormat="1" applyFont="1" applyFill="1" applyBorder="1" applyAlignment="1">
      <alignment horizontal="right"/>
    </xf>
    <xf numFmtId="3" fontId="1" fillId="0" borderId="31" xfId="1" applyNumberFormat="1" applyFont="1" applyFill="1" applyBorder="1"/>
    <xf numFmtId="0" fontId="25" fillId="0" borderId="27" xfId="0" applyFont="1" applyBorder="1"/>
    <xf numFmtId="3" fontId="31" fillId="0" borderId="20" xfId="0" applyNumberFormat="1" applyFont="1" applyBorder="1" applyAlignment="1"/>
    <xf numFmtId="3" fontId="4" fillId="0" borderId="0" xfId="1" applyNumberFormat="1" applyFont="1" applyBorder="1" applyAlignment="1">
      <alignment horizontal="right"/>
    </xf>
    <xf numFmtId="3" fontId="4" fillId="0" borderId="0" xfId="1" applyNumberFormat="1" applyFont="1" applyFill="1" applyBorder="1" applyAlignment="1">
      <alignment horizontal="right"/>
    </xf>
    <xf numFmtId="3" fontId="4" fillId="0" borderId="17" xfId="1" applyNumberFormat="1" applyFont="1" applyBorder="1" applyAlignment="1">
      <alignment horizontal="right"/>
    </xf>
    <xf numFmtId="0" fontId="8" fillId="0" borderId="38" xfId="1" applyFont="1" applyBorder="1" applyAlignment="1">
      <alignment horizontal="left"/>
    </xf>
    <xf numFmtId="3" fontId="5" fillId="0" borderId="35" xfId="1" applyNumberFormat="1" applyFont="1" applyBorder="1" applyAlignment="1">
      <alignment horizontal="right"/>
    </xf>
    <xf numFmtId="0" fontId="5" fillId="0" borderId="45" xfId="1" applyFont="1" applyBorder="1"/>
    <xf numFmtId="3" fontId="5" fillId="0" borderId="60" xfId="1" applyNumberFormat="1" applyFont="1" applyFill="1" applyBorder="1" applyAlignment="1">
      <alignment horizontal="right"/>
    </xf>
    <xf numFmtId="0" fontId="8" fillId="0" borderId="18" xfId="1" applyFont="1" applyBorder="1" applyAlignment="1">
      <alignment horizontal="left"/>
    </xf>
    <xf numFmtId="0" fontId="5" fillId="0" borderId="20" xfId="1" applyFont="1" applyBorder="1"/>
    <xf numFmtId="3" fontId="5" fillId="0" borderId="19" xfId="1" applyNumberFormat="1" applyFont="1" applyBorder="1" applyAlignment="1">
      <alignment horizontal="right"/>
    </xf>
    <xf numFmtId="3" fontId="5" fillId="0" borderId="56" xfId="1" applyNumberFormat="1" applyFont="1" applyFill="1" applyBorder="1" applyAlignment="1">
      <alignment horizontal="right"/>
    </xf>
    <xf numFmtId="14" fontId="8" fillId="0" borderId="0" xfId="1" applyNumberFormat="1" applyFont="1" applyBorder="1"/>
    <xf numFmtId="0" fontId="17" fillId="0" borderId="0" xfId="1" applyFont="1" applyBorder="1"/>
    <xf numFmtId="0" fontId="8" fillId="0" borderId="0" xfId="1" applyFont="1" applyBorder="1" applyAlignment="1">
      <alignment horizontal="left"/>
    </xf>
    <xf numFmtId="14" fontId="0" fillId="3" borderId="0" xfId="0" applyNumberFormat="1" applyFill="1" applyBorder="1"/>
    <xf numFmtId="0" fontId="17" fillId="0" borderId="31" xfId="1" applyFont="1" applyBorder="1"/>
    <xf numFmtId="0" fontId="8" fillId="0" borderId="6" xfId="1" applyFont="1" applyBorder="1" applyAlignment="1">
      <alignment horizontal="left"/>
    </xf>
    <xf numFmtId="3" fontId="4" fillId="0" borderId="7" xfId="1" applyNumberFormat="1" applyFont="1" applyBorder="1" applyAlignment="1">
      <alignment horizontal="right"/>
    </xf>
    <xf numFmtId="3" fontId="4" fillId="0" borderId="7" xfId="1" applyNumberFormat="1" applyFont="1" applyFill="1" applyBorder="1" applyAlignment="1">
      <alignment horizontal="right"/>
    </xf>
    <xf numFmtId="14" fontId="0" fillId="3" borderId="31" xfId="0" applyNumberFormat="1" applyFill="1" applyBorder="1"/>
    <xf numFmtId="14" fontId="9" fillId="0" borderId="40" xfId="1" applyNumberFormat="1" applyFont="1" applyBorder="1"/>
    <xf numFmtId="0" fontId="1" fillId="3" borderId="20" xfId="1" applyFont="1" applyFill="1" applyBorder="1"/>
    <xf numFmtId="3" fontId="2" fillId="0" borderId="60" xfId="1" applyNumberFormat="1" applyFont="1" applyFill="1" applyBorder="1"/>
    <xf numFmtId="0" fontId="21" fillId="0" borderId="11" xfId="1" applyFont="1" applyFill="1" applyBorder="1"/>
    <xf numFmtId="3" fontId="1" fillId="0" borderId="10" xfId="1" applyNumberFormat="1" applyFont="1" applyBorder="1"/>
    <xf numFmtId="3" fontId="21" fillId="0" borderId="59" xfId="1" applyNumberFormat="1" applyFont="1" applyFill="1" applyBorder="1"/>
    <xf numFmtId="14" fontId="0" fillId="0" borderId="10" xfId="0" applyNumberFormat="1" applyBorder="1"/>
    <xf numFmtId="3" fontId="2" fillId="0" borderId="0" xfId="1" applyNumberFormat="1" applyFont="1" applyFill="1" applyBorder="1"/>
    <xf numFmtId="0" fontId="9" fillId="3" borderId="36" xfId="1" applyFont="1" applyFill="1" applyBorder="1"/>
    <xf numFmtId="14" fontId="9" fillId="0" borderId="0" xfId="1" applyNumberFormat="1" applyFont="1" applyFill="1" applyBorder="1"/>
    <xf numFmtId="14" fontId="0" fillId="0" borderId="0" xfId="0" applyNumberFormat="1" applyBorder="1"/>
    <xf numFmtId="14" fontId="9" fillId="0" borderId="40" xfId="1" applyNumberFormat="1" applyFont="1" applyFill="1" applyBorder="1"/>
    <xf numFmtId="3" fontId="1" fillId="0" borderId="32" xfId="1" applyNumberFormat="1" applyFont="1" applyBorder="1"/>
    <xf numFmtId="0" fontId="1" fillId="0" borderId="67" xfId="1" applyFont="1" applyBorder="1" applyAlignment="1">
      <alignment horizontal="right"/>
    </xf>
    <xf numFmtId="14" fontId="0" fillId="0" borderId="5" xfId="0" applyNumberFormat="1" applyBorder="1"/>
    <xf numFmtId="3" fontId="1" fillId="0" borderId="26" xfId="1" applyNumberFormat="1" applyFont="1" applyFill="1" applyBorder="1" applyAlignment="1">
      <alignment horizontal="right"/>
    </xf>
    <xf numFmtId="3" fontId="1" fillId="0" borderId="35" xfId="1" applyNumberFormat="1" applyFont="1" applyFill="1" applyBorder="1" applyAlignment="1">
      <alignment horizontal="right"/>
    </xf>
    <xf numFmtId="0" fontId="9" fillId="0" borderId="0" xfId="1" applyFont="1" applyBorder="1"/>
    <xf numFmtId="3" fontId="27" fillId="0" borderId="0" xfId="1" applyNumberFormat="1" applyFont="1" applyFill="1" applyBorder="1"/>
    <xf numFmtId="0" fontId="30" fillId="0" borderId="8" xfId="1" applyFont="1" applyBorder="1"/>
    <xf numFmtId="49" fontId="1" fillId="0" borderId="35" xfId="1" applyNumberFormat="1" applyFont="1" applyBorder="1"/>
    <xf numFmtId="49" fontId="0" fillId="0" borderId="0" xfId="0" applyNumberFormat="1"/>
    <xf numFmtId="49" fontId="0" fillId="3" borderId="0" xfId="0" applyNumberFormat="1" applyFill="1"/>
    <xf numFmtId="49" fontId="0" fillId="7" borderId="0" xfId="0" applyNumberFormat="1" applyFill="1"/>
    <xf numFmtId="14" fontId="14" fillId="7" borderId="0" xfId="0" applyNumberFormat="1" applyFont="1" applyFill="1"/>
    <xf numFmtId="14" fontId="0" fillId="7" borderId="0" xfId="0" applyNumberFormat="1" applyFill="1"/>
    <xf numFmtId="3" fontId="1" fillId="0" borderId="45" xfId="1" applyNumberFormat="1" applyFont="1" applyFill="1" applyBorder="1" applyAlignment="1">
      <alignment horizontal="right"/>
    </xf>
    <xf numFmtId="0" fontId="0" fillId="0" borderId="29" xfId="0" applyBorder="1"/>
    <xf numFmtId="14" fontId="0" fillId="6" borderId="0" xfId="0" applyNumberFormat="1" applyFill="1"/>
    <xf numFmtId="0" fontId="1" fillId="0" borderId="0" xfId="1" applyFont="1" applyFill="1" applyBorder="1" applyAlignment="1"/>
    <xf numFmtId="0" fontId="0" fillId="0" borderId="0" xfId="0" applyBorder="1" applyAlignment="1"/>
    <xf numFmtId="3" fontId="1" fillId="0" borderId="60" xfId="1" applyNumberFormat="1" applyFont="1" applyFill="1" applyBorder="1" applyAlignment="1">
      <alignment horizontal="right"/>
    </xf>
    <xf numFmtId="3" fontId="1" fillId="0" borderId="31" xfId="1" applyNumberFormat="1" applyFont="1" applyBorder="1" applyAlignment="1">
      <alignment horizontal="right"/>
    </xf>
    <xf numFmtId="0" fontId="1" fillId="0" borderId="7" xfId="1" applyFont="1" applyFill="1" applyBorder="1" applyAlignment="1"/>
    <xf numFmtId="0" fontId="0" fillId="0" borderId="53" xfId="0" applyBorder="1" applyAlignment="1"/>
    <xf numFmtId="0" fontId="4" fillId="3" borderId="7" xfId="1" applyFont="1" applyFill="1" applyBorder="1" applyAlignment="1"/>
    <xf numFmtId="0" fontId="10" fillId="3" borderId="7" xfId="0" applyFont="1" applyFill="1" applyBorder="1" applyAlignment="1"/>
    <xf numFmtId="0" fontId="10" fillId="3" borderId="53" xfId="0" applyFont="1" applyFill="1" applyBorder="1" applyAlignment="1"/>
    <xf numFmtId="0" fontId="0" fillId="0" borderId="43" xfId="0" applyBorder="1" applyAlignment="1"/>
    <xf numFmtId="0" fontId="0" fillId="0" borderId="32" xfId="0" applyBorder="1" applyAlignment="1"/>
    <xf numFmtId="0" fontId="0" fillId="0" borderId="5" xfId="0" applyBorder="1" applyAlignment="1"/>
    <xf numFmtId="0" fontId="5" fillId="0" borderId="45" xfId="1" applyFont="1" applyBorder="1" applyAlignment="1"/>
    <xf numFmtId="0" fontId="0" fillId="0" borderId="7" xfId="0" applyBorder="1" applyAlignment="1"/>
    <xf numFmtId="0" fontId="0" fillId="0" borderId="31" xfId="0" applyBorder="1" applyAlignment="1"/>
    <xf numFmtId="0" fontId="9" fillId="3" borderId="63" xfId="1" applyFont="1" applyFill="1" applyBorder="1" applyAlignment="1"/>
    <xf numFmtId="0" fontId="0" fillId="0" borderId="11" xfId="0" applyBorder="1" applyAlignment="1"/>
    <xf numFmtId="0" fontId="0" fillId="0" borderId="10" xfId="0" applyBorder="1" applyAlignment="1"/>
    <xf numFmtId="0" fontId="0" fillId="0" borderId="30" xfId="0" applyBorder="1" applyAlignment="1"/>
    <xf numFmtId="0" fontId="0" fillId="0" borderId="28" xfId="0" applyBorder="1" applyAlignment="1"/>
    <xf numFmtId="0" fontId="0" fillId="0" borderId="27" xfId="0" applyBorder="1" applyAlignment="1"/>
    <xf numFmtId="14" fontId="0" fillId="0" borderId="30" xfId="0" applyNumberFormat="1" applyBorder="1" applyAlignment="1"/>
    <xf numFmtId="0" fontId="4" fillId="0" borderId="30" xfId="1" applyFont="1" applyBorder="1" applyAlignment="1">
      <alignment horizontal="left"/>
    </xf>
    <xf numFmtId="0" fontId="9" fillId="0" borderId="39" xfId="1" applyFont="1" applyBorder="1" applyAlignment="1"/>
    <xf numFmtId="0" fontId="0" fillId="0" borderId="20" xfId="0" applyBorder="1" applyAlignment="1"/>
  </cellXfs>
  <cellStyles count="2">
    <cellStyle name="Normální" xfId="0" builtinId="0"/>
    <cellStyle name="normální_List1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144"/>
  <sheetViews>
    <sheetView tabSelected="1" showWhiteSpace="0" view="pageLayout" topLeftCell="A40" zoomScaleNormal="100" zoomScaleSheetLayoutView="100" workbookViewId="0">
      <selection activeCell="F43" sqref="F43"/>
    </sheetView>
  </sheetViews>
  <sheetFormatPr defaultRowHeight="15" x14ac:dyDescent="0.25"/>
  <cols>
    <col min="1" max="1" width="5.140625" customWidth="1"/>
    <col min="2" max="2" width="8.7109375" customWidth="1"/>
    <col min="3" max="3" width="28.7109375" customWidth="1"/>
    <col min="4" max="4" width="21.5703125" customWidth="1"/>
    <col min="5" max="5" width="10.85546875" customWidth="1"/>
    <col min="6" max="6" width="12" customWidth="1"/>
    <col min="7" max="7" width="12.140625" customWidth="1"/>
    <col min="8" max="8" width="14.5703125" customWidth="1"/>
    <col min="9" max="9" width="16.140625" customWidth="1"/>
    <col min="10" max="10" width="10.140625" bestFit="1" customWidth="1"/>
  </cols>
  <sheetData>
    <row r="1" spans="2:11" ht="18.95" customHeight="1" x14ac:dyDescent="0.25">
      <c r="B1" s="135" t="s">
        <v>183</v>
      </c>
      <c r="C1" s="1"/>
      <c r="D1" s="1"/>
      <c r="E1" s="1"/>
      <c r="F1" s="1"/>
      <c r="G1" s="1"/>
      <c r="H1" s="1"/>
    </row>
    <row r="2" spans="2:11" ht="18.95" customHeight="1" thickBot="1" x14ac:dyDescent="0.3">
      <c r="B2" s="135"/>
      <c r="C2" s="1"/>
      <c r="D2" s="1"/>
      <c r="E2" s="1"/>
      <c r="F2" s="1"/>
      <c r="G2" s="1"/>
      <c r="H2" s="1"/>
    </row>
    <row r="3" spans="2:11" ht="18.95" customHeight="1" x14ac:dyDescent="0.25">
      <c r="B3" s="254" t="s">
        <v>0</v>
      </c>
      <c r="C3" s="271"/>
      <c r="D3" s="270" t="s">
        <v>44</v>
      </c>
      <c r="E3" s="269"/>
      <c r="F3" s="271"/>
      <c r="G3" s="272" t="s">
        <v>49</v>
      </c>
      <c r="H3" s="273"/>
      <c r="I3" s="260" t="s">
        <v>111</v>
      </c>
      <c r="J3" s="288" t="s">
        <v>45</v>
      </c>
      <c r="K3" s="80"/>
    </row>
    <row r="4" spans="2:11" ht="18.95" customHeight="1" thickBot="1" x14ac:dyDescent="0.3">
      <c r="B4" s="274"/>
      <c r="C4" s="338"/>
      <c r="D4" s="275" t="s">
        <v>94</v>
      </c>
      <c r="E4" s="276" t="s">
        <v>2</v>
      </c>
      <c r="F4" s="277" t="s">
        <v>3</v>
      </c>
      <c r="G4" s="278" t="s">
        <v>2</v>
      </c>
      <c r="H4" s="279" t="s">
        <v>3</v>
      </c>
      <c r="I4" s="268" t="s">
        <v>112</v>
      </c>
      <c r="J4" s="288" t="s">
        <v>113</v>
      </c>
    </row>
    <row r="5" spans="2:11" ht="18.95" customHeight="1" thickBot="1" x14ac:dyDescent="0.3">
      <c r="B5" s="21" t="s">
        <v>78</v>
      </c>
      <c r="C5" s="151"/>
      <c r="D5" s="446"/>
      <c r="E5" s="447"/>
      <c r="F5" s="447"/>
      <c r="G5" s="447"/>
      <c r="H5" s="447"/>
      <c r="I5" s="448"/>
    </row>
    <row r="6" spans="2:11" ht="18.95" customHeight="1" x14ac:dyDescent="0.25">
      <c r="B6" s="195"/>
      <c r="C6" s="184" t="s">
        <v>31</v>
      </c>
      <c r="D6" s="144" t="s">
        <v>116</v>
      </c>
      <c r="E6" s="240" t="s">
        <v>117</v>
      </c>
      <c r="F6" s="63">
        <v>235000</v>
      </c>
      <c r="G6" s="300" t="s">
        <v>117</v>
      </c>
      <c r="H6" s="305">
        <v>235000</v>
      </c>
      <c r="I6" s="301" t="s">
        <v>81</v>
      </c>
      <c r="J6" s="109">
        <v>44532</v>
      </c>
    </row>
    <row r="7" spans="2:11" ht="18.95" customHeight="1" x14ac:dyDescent="0.25">
      <c r="B7" s="226"/>
      <c r="C7" s="304" t="s">
        <v>155</v>
      </c>
      <c r="D7" s="144" t="s">
        <v>124</v>
      </c>
      <c r="E7" s="104" t="s">
        <v>125</v>
      </c>
      <c r="F7" s="105">
        <v>240000</v>
      </c>
      <c r="G7" s="38" t="s">
        <v>32</v>
      </c>
      <c r="H7" s="306">
        <v>240000</v>
      </c>
      <c r="I7" s="227" t="s">
        <v>81</v>
      </c>
      <c r="J7" s="109">
        <v>44550</v>
      </c>
    </row>
    <row r="8" spans="2:11" ht="18.95" customHeight="1" thickBot="1" x14ac:dyDescent="0.3">
      <c r="B8" s="226"/>
      <c r="C8" s="27" t="s">
        <v>137</v>
      </c>
      <c r="D8" s="30" t="s">
        <v>138</v>
      </c>
      <c r="E8" s="147" t="s">
        <v>125</v>
      </c>
      <c r="F8" s="176">
        <v>200000</v>
      </c>
      <c r="G8" s="147" t="s">
        <v>32</v>
      </c>
      <c r="H8" s="307">
        <v>200000</v>
      </c>
      <c r="I8" s="187" t="s">
        <v>139</v>
      </c>
      <c r="J8" s="109">
        <v>44553</v>
      </c>
    </row>
    <row r="9" spans="2:11" ht="18.95" customHeight="1" thickBot="1" x14ac:dyDescent="0.3">
      <c r="B9" s="7"/>
      <c r="C9" s="27" t="s">
        <v>223</v>
      </c>
      <c r="D9" s="30" t="s">
        <v>138</v>
      </c>
      <c r="E9" s="147" t="s">
        <v>125</v>
      </c>
      <c r="F9" s="176">
        <v>500000</v>
      </c>
      <c r="G9" s="147" t="s">
        <v>32</v>
      </c>
      <c r="H9" s="307">
        <v>500000</v>
      </c>
      <c r="I9" s="187" t="s">
        <v>139</v>
      </c>
      <c r="J9" s="427" t="s">
        <v>224</v>
      </c>
    </row>
    <row r="10" spans="2:11" ht="18.95" customHeight="1" thickBot="1" x14ac:dyDescent="0.3">
      <c r="B10" s="6"/>
      <c r="C10" s="27"/>
      <c r="D10" s="190"/>
      <c r="E10" s="17"/>
      <c r="F10" s="381">
        <f>SUM(F6:F9)</f>
        <v>1175000</v>
      </c>
      <c r="G10" s="17"/>
      <c r="H10" s="380">
        <f>SUM(H6:H9)</f>
        <v>1175000</v>
      </c>
      <c r="I10" s="225"/>
      <c r="J10" s="109"/>
    </row>
    <row r="11" spans="2:11" ht="18.95" customHeight="1" x14ac:dyDescent="0.25">
      <c r="B11" s="21" t="s">
        <v>83</v>
      </c>
      <c r="C11" s="204"/>
      <c r="D11" s="200"/>
      <c r="E11" s="204"/>
      <c r="F11" s="146"/>
      <c r="G11" s="206"/>
      <c r="H11" s="205"/>
      <c r="I11" s="201"/>
    </row>
    <row r="12" spans="2:11" ht="18.95" customHeight="1" thickBot="1" x14ac:dyDescent="0.3">
      <c r="B12" s="198"/>
      <c r="C12" s="199" t="s">
        <v>149</v>
      </c>
      <c r="D12" s="443" t="s">
        <v>189</v>
      </c>
      <c r="E12" s="444"/>
      <c r="F12" s="444"/>
      <c r="G12" s="444"/>
      <c r="H12" s="444"/>
      <c r="I12" s="445"/>
    </row>
    <row r="13" spans="2:11" ht="18.95" customHeight="1" thickBot="1" x14ac:dyDescent="0.3">
      <c r="B13" s="106" t="s">
        <v>61</v>
      </c>
      <c r="C13" s="17"/>
      <c r="D13" s="449"/>
      <c r="E13" s="447"/>
      <c r="F13" s="447"/>
      <c r="G13" s="447"/>
      <c r="H13" s="447"/>
      <c r="I13" s="448"/>
    </row>
    <row r="14" spans="2:11" ht="18.95" customHeight="1" x14ac:dyDescent="0.25">
      <c r="B14" s="106"/>
      <c r="C14" s="184" t="s">
        <v>148</v>
      </c>
      <c r="D14" s="302" t="s">
        <v>147</v>
      </c>
      <c r="E14" s="437" t="s">
        <v>187</v>
      </c>
      <c r="F14" s="438"/>
      <c r="G14" s="438"/>
      <c r="H14" s="438"/>
      <c r="I14" s="439"/>
      <c r="J14" t="s">
        <v>106</v>
      </c>
    </row>
    <row r="15" spans="2:11" ht="18.95" customHeight="1" thickBot="1" x14ac:dyDescent="0.3">
      <c r="B15" s="198"/>
      <c r="C15" s="199" t="s">
        <v>145</v>
      </c>
      <c r="D15" s="139" t="s">
        <v>146</v>
      </c>
      <c r="E15" s="440" t="s">
        <v>188</v>
      </c>
      <c r="F15" s="441"/>
      <c r="G15" s="441"/>
      <c r="H15" s="441"/>
      <c r="I15" s="442"/>
      <c r="J15" s="109" t="s">
        <v>220</v>
      </c>
    </row>
    <row r="16" spans="2:11" ht="18.95" customHeight="1" thickBot="1" x14ac:dyDescent="0.3">
      <c r="B16" s="249" t="s">
        <v>38</v>
      </c>
      <c r="C16" s="250"/>
      <c r="D16" s="446"/>
      <c r="E16" s="447"/>
      <c r="F16" s="447"/>
      <c r="G16" s="447"/>
      <c r="H16" s="447"/>
      <c r="I16" s="448"/>
    </row>
    <row r="17" spans="2:10" ht="18.95" customHeight="1" x14ac:dyDescent="0.25">
      <c r="B17" s="195"/>
      <c r="C17" s="184" t="s">
        <v>121</v>
      </c>
      <c r="D17" s="144" t="s">
        <v>122</v>
      </c>
      <c r="E17" s="240" t="s">
        <v>5</v>
      </c>
      <c r="F17" s="78">
        <v>50000</v>
      </c>
      <c r="G17" s="253" t="s">
        <v>5</v>
      </c>
      <c r="H17" s="305">
        <v>50000</v>
      </c>
      <c r="I17" s="301" t="s">
        <v>81</v>
      </c>
      <c r="J17" s="290">
        <v>44575</v>
      </c>
    </row>
    <row r="18" spans="2:10" ht="18.95" customHeight="1" x14ac:dyDescent="0.25">
      <c r="B18" s="195"/>
      <c r="C18" s="184" t="s">
        <v>104</v>
      </c>
      <c r="D18" s="230" t="s">
        <v>80</v>
      </c>
      <c r="E18" s="9" t="s">
        <v>5</v>
      </c>
      <c r="F18" s="55">
        <v>0</v>
      </c>
      <c r="G18" s="252" t="s">
        <v>5</v>
      </c>
      <c r="H18" s="308">
        <v>0</v>
      </c>
      <c r="I18" s="73"/>
      <c r="J18" t="s">
        <v>106</v>
      </c>
    </row>
    <row r="19" spans="2:10" ht="18.95" customHeight="1" x14ac:dyDescent="0.25">
      <c r="B19" s="195"/>
      <c r="C19" s="304" t="s">
        <v>130</v>
      </c>
      <c r="D19" s="230" t="s">
        <v>93</v>
      </c>
      <c r="E19" s="9" t="s">
        <v>5</v>
      </c>
      <c r="F19" s="55">
        <v>5000</v>
      </c>
      <c r="G19" s="252" t="s">
        <v>5</v>
      </c>
      <c r="H19" s="308">
        <v>5000</v>
      </c>
      <c r="I19" s="73" t="s">
        <v>77</v>
      </c>
      <c r="J19" t="s">
        <v>106</v>
      </c>
    </row>
    <row r="20" spans="2:10" ht="18.95" customHeight="1" x14ac:dyDescent="0.25">
      <c r="B20" s="195"/>
      <c r="C20" s="304" t="s">
        <v>79</v>
      </c>
      <c r="D20" s="363" t="s">
        <v>186</v>
      </c>
      <c r="E20" s="364" t="s">
        <v>5</v>
      </c>
      <c r="F20" s="378">
        <v>10000</v>
      </c>
      <c r="G20" s="252" t="s">
        <v>5</v>
      </c>
      <c r="H20" s="308">
        <v>10000</v>
      </c>
      <c r="I20" s="73" t="s">
        <v>77</v>
      </c>
      <c r="J20" t="s">
        <v>106</v>
      </c>
    </row>
    <row r="21" spans="2:10" ht="18.95" customHeight="1" x14ac:dyDescent="0.25">
      <c r="B21" s="224"/>
      <c r="C21" s="184" t="s">
        <v>92</v>
      </c>
      <c r="D21" s="451" t="s">
        <v>128</v>
      </c>
      <c r="E21" s="452"/>
      <c r="F21" s="452"/>
      <c r="G21" s="252" t="s">
        <v>5</v>
      </c>
      <c r="H21" s="308">
        <v>0</v>
      </c>
      <c r="I21" s="185" t="s">
        <v>108</v>
      </c>
      <c r="J21" t="s">
        <v>106</v>
      </c>
    </row>
    <row r="22" spans="2:10" ht="18.95" customHeight="1" x14ac:dyDescent="0.25">
      <c r="B22" s="224"/>
      <c r="C22" s="184" t="s">
        <v>95</v>
      </c>
      <c r="D22" s="144" t="s">
        <v>120</v>
      </c>
      <c r="E22" s="240" t="s">
        <v>5</v>
      </c>
      <c r="F22" s="78">
        <v>250000</v>
      </c>
      <c r="G22" s="253" t="s">
        <v>5</v>
      </c>
      <c r="H22" s="305">
        <v>250000</v>
      </c>
      <c r="I22" s="185" t="s">
        <v>115</v>
      </c>
      <c r="J22" s="109">
        <v>44559</v>
      </c>
    </row>
    <row r="23" spans="2:10" ht="18.95" customHeight="1" x14ac:dyDescent="0.25">
      <c r="B23" s="251"/>
      <c r="C23" s="304" t="s">
        <v>110</v>
      </c>
      <c r="D23" s="386" t="s">
        <v>119</v>
      </c>
      <c r="E23" s="387" t="s">
        <v>5</v>
      </c>
      <c r="F23" s="388">
        <v>190000</v>
      </c>
      <c r="G23" s="252" t="s">
        <v>5</v>
      </c>
      <c r="H23" s="389">
        <v>190000</v>
      </c>
      <c r="I23" s="185" t="s">
        <v>81</v>
      </c>
      <c r="J23" s="109">
        <v>44559</v>
      </c>
    </row>
    <row r="24" spans="2:10" ht="18.95" customHeight="1" x14ac:dyDescent="0.25">
      <c r="B24" s="224"/>
      <c r="C24" s="304" t="s">
        <v>190</v>
      </c>
      <c r="D24" s="386" t="s">
        <v>191</v>
      </c>
      <c r="E24" s="387" t="s">
        <v>192</v>
      </c>
      <c r="F24" s="388">
        <v>20000</v>
      </c>
      <c r="G24" s="252" t="s">
        <v>192</v>
      </c>
      <c r="H24" s="389">
        <v>20000</v>
      </c>
      <c r="I24" s="185" t="s">
        <v>175</v>
      </c>
      <c r="J24" s="109" t="s">
        <v>106</v>
      </c>
    </row>
    <row r="25" spans="2:10" ht="18.95" customHeight="1" thickBot="1" x14ac:dyDescent="0.3">
      <c r="B25" s="224"/>
      <c r="C25" s="27" t="s">
        <v>184</v>
      </c>
      <c r="D25" s="382" t="s">
        <v>185</v>
      </c>
      <c r="E25" s="199" t="s">
        <v>5</v>
      </c>
      <c r="F25" s="383">
        <v>62000</v>
      </c>
      <c r="G25" s="384" t="s">
        <v>5</v>
      </c>
      <c r="H25" s="385">
        <v>62000</v>
      </c>
      <c r="I25" s="202" t="s">
        <v>81</v>
      </c>
      <c r="J25" s="109">
        <v>44559</v>
      </c>
    </row>
    <row r="26" spans="2:10" ht="18.95" customHeight="1" x14ac:dyDescent="0.25">
      <c r="B26" s="195"/>
      <c r="C26" s="293"/>
      <c r="D26" s="239"/>
      <c r="E26" s="17"/>
      <c r="F26" s="379">
        <f>F25+F23+F22+F19+F18+F17+F20</f>
        <v>567000</v>
      </c>
      <c r="G26" s="17"/>
      <c r="H26" s="380">
        <f>H25+H23+H22+H21+H20+H19+H18+H17</f>
        <v>567000</v>
      </c>
      <c r="I26" s="225"/>
    </row>
    <row r="27" spans="2:10" ht="18.95" customHeight="1" thickBot="1" x14ac:dyDescent="0.3">
      <c r="B27" s="198"/>
      <c r="C27" s="394"/>
      <c r="D27" s="395"/>
      <c r="E27" s="199"/>
      <c r="F27" s="396"/>
      <c r="G27" s="199"/>
      <c r="H27" s="397"/>
      <c r="I27" s="398"/>
    </row>
    <row r="28" spans="2:10" ht="18.95" customHeight="1" x14ac:dyDescent="0.25">
      <c r="B28" s="390"/>
      <c r="C28" s="391"/>
      <c r="D28" s="392"/>
      <c r="E28" s="17"/>
      <c r="F28" s="379"/>
      <c r="G28" s="17"/>
      <c r="H28" s="380"/>
      <c r="I28" s="393"/>
    </row>
    <row r="29" spans="2:10" ht="18.95" customHeight="1" thickBot="1" x14ac:dyDescent="0.3">
      <c r="B29" s="390"/>
      <c r="C29" s="391"/>
      <c r="D29" s="392"/>
      <c r="E29" s="17"/>
      <c r="F29" s="379"/>
      <c r="G29" s="17"/>
      <c r="H29" s="380"/>
      <c r="I29" s="393"/>
    </row>
    <row r="30" spans="2:10" ht="18.95" customHeight="1" thickBot="1" x14ac:dyDescent="0.3">
      <c r="B30" s="254" t="s">
        <v>0</v>
      </c>
      <c r="C30" s="255"/>
      <c r="D30" s="256" t="s">
        <v>44</v>
      </c>
      <c r="E30" s="257"/>
      <c r="F30" s="258"/>
      <c r="G30" s="259" t="s">
        <v>43</v>
      </c>
      <c r="H30" s="257"/>
      <c r="I30" s="260" t="s">
        <v>111</v>
      </c>
    </row>
    <row r="31" spans="2:10" ht="18.95" customHeight="1" thickBot="1" x14ac:dyDescent="0.3">
      <c r="B31" s="261"/>
      <c r="C31" s="262"/>
      <c r="D31" s="263" t="s">
        <v>1</v>
      </c>
      <c r="E31" s="264" t="s">
        <v>2</v>
      </c>
      <c r="F31" s="265" t="s">
        <v>3</v>
      </c>
      <c r="G31" s="266" t="s">
        <v>2</v>
      </c>
      <c r="H31" s="267" t="s">
        <v>3</v>
      </c>
      <c r="I31" s="268" t="s">
        <v>112</v>
      </c>
    </row>
    <row r="32" spans="2:10" ht="18.95" customHeight="1" thickBot="1" x14ac:dyDescent="0.3">
      <c r="B32" s="21" t="s">
        <v>18</v>
      </c>
      <c r="C32" s="29"/>
      <c r="D32" s="450"/>
      <c r="E32" s="447"/>
      <c r="F32" s="447"/>
      <c r="G32" s="447"/>
      <c r="H32" s="447"/>
      <c r="I32" s="448"/>
    </row>
    <row r="33" spans="2:10" ht="18.95" customHeight="1" x14ac:dyDescent="0.25">
      <c r="B33" s="195"/>
      <c r="C33" s="143" t="s">
        <v>154</v>
      </c>
      <c r="D33" s="144" t="s">
        <v>118</v>
      </c>
      <c r="E33" s="77" t="s">
        <v>19</v>
      </c>
      <c r="F33" s="78">
        <v>200000</v>
      </c>
      <c r="G33" s="145" t="s">
        <v>19</v>
      </c>
      <c r="H33" s="309">
        <v>200000</v>
      </c>
      <c r="I33" s="120" t="s">
        <v>81</v>
      </c>
      <c r="J33" s="420" t="s">
        <v>213</v>
      </c>
    </row>
    <row r="34" spans="2:10" ht="18.95" customHeight="1" x14ac:dyDescent="0.25">
      <c r="B34" s="195"/>
      <c r="C34" s="143" t="s">
        <v>88</v>
      </c>
      <c r="D34" s="210" t="s">
        <v>80</v>
      </c>
      <c r="E34" s="77" t="s">
        <v>19</v>
      </c>
      <c r="F34" s="78">
        <v>0</v>
      </c>
      <c r="G34" s="178" t="s">
        <v>19</v>
      </c>
      <c r="H34" s="310">
        <v>0</v>
      </c>
      <c r="I34" s="120" t="s">
        <v>106</v>
      </c>
      <c r="J34" s="420" t="s">
        <v>221</v>
      </c>
    </row>
    <row r="35" spans="2:10" ht="18.95" customHeight="1" thickBot="1" x14ac:dyDescent="0.3">
      <c r="B35" s="198"/>
      <c r="C35" s="98" t="s">
        <v>150</v>
      </c>
      <c r="D35" s="303" t="s">
        <v>144</v>
      </c>
      <c r="E35" s="231" t="s">
        <v>19</v>
      </c>
      <c r="F35" s="159">
        <v>4700</v>
      </c>
      <c r="G35" s="232" t="s">
        <v>19</v>
      </c>
      <c r="H35" s="311">
        <v>4700</v>
      </c>
      <c r="I35" s="161" t="s">
        <v>85</v>
      </c>
      <c r="J35" s="422" t="s">
        <v>230</v>
      </c>
    </row>
    <row r="36" spans="2:10" ht="18.95" customHeight="1" x14ac:dyDescent="0.25">
      <c r="B36" s="7" t="s">
        <v>53</v>
      </c>
      <c r="C36" s="8"/>
      <c r="D36" s="7"/>
      <c r="E36" s="8"/>
      <c r="F36" s="212"/>
      <c r="G36" s="8"/>
      <c r="H36" s="213"/>
      <c r="I36" s="137"/>
      <c r="J36" s="420"/>
    </row>
    <row r="37" spans="2:10" ht="18.95" customHeight="1" thickBot="1" x14ac:dyDescent="0.3">
      <c r="B37" s="22" t="s">
        <v>22</v>
      </c>
      <c r="C37" s="8"/>
      <c r="D37" s="295"/>
      <c r="E37" s="296"/>
      <c r="F37" s="297"/>
      <c r="G37" s="296"/>
      <c r="H37" s="298"/>
      <c r="I37" s="299"/>
      <c r="J37" s="420"/>
    </row>
    <row r="38" spans="2:10" ht="18.95" customHeight="1" x14ac:dyDescent="0.25">
      <c r="B38" s="195"/>
      <c r="C38" s="93" t="s">
        <v>7</v>
      </c>
      <c r="D38" s="291" t="s">
        <v>129</v>
      </c>
      <c r="E38" s="294" t="s">
        <v>6</v>
      </c>
      <c r="F38" s="292">
        <v>12000</v>
      </c>
      <c r="G38" s="118" t="s">
        <v>6</v>
      </c>
      <c r="H38" s="312">
        <v>12000</v>
      </c>
      <c r="I38" s="228" t="s">
        <v>96</v>
      </c>
      <c r="J38" s="420" t="s">
        <v>220</v>
      </c>
    </row>
    <row r="39" spans="2:10" ht="18.95" customHeight="1" x14ac:dyDescent="0.25">
      <c r="B39" s="195"/>
      <c r="C39" s="67" t="s">
        <v>72</v>
      </c>
      <c r="D39" s="59" t="s">
        <v>151</v>
      </c>
      <c r="E39" s="11" t="s">
        <v>6</v>
      </c>
      <c r="F39" s="47">
        <v>80000</v>
      </c>
      <c r="G39" s="56" t="s">
        <v>6</v>
      </c>
      <c r="H39" s="313">
        <v>80000</v>
      </c>
      <c r="I39" s="75" t="s">
        <v>85</v>
      </c>
      <c r="J39" s="421" t="s">
        <v>232</v>
      </c>
    </row>
    <row r="40" spans="2:10" ht="18.95" customHeight="1" x14ac:dyDescent="0.25">
      <c r="B40" s="195"/>
      <c r="C40" s="94" t="s">
        <v>8</v>
      </c>
      <c r="D40" s="144" t="s">
        <v>143</v>
      </c>
      <c r="E40" s="9" t="s">
        <v>6</v>
      </c>
      <c r="F40" s="55">
        <v>40000</v>
      </c>
      <c r="G40" s="57" t="s">
        <v>6</v>
      </c>
      <c r="H40" s="314">
        <v>40000</v>
      </c>
      <c r="I40" s="75" t="s">
        <v>85</v>
      </c>
      <c r="J40" s="420" t="s">
        <v>219</v>
      </c>
    </row>
    <row r="41" spans="2:10" ht="18.95" customHeight="1" x14ac:dyDescent="0.25">
      <c r="B41" s="195"/>
      <c r="C41" s="94" t="s">
        <v>9</v>
      </c>
      <c r="D41" s="144" t="s">
        <v>143</v>
      </c>
      <c r="E41" s="9" t="s">
        <v>6</v>
      </c>
      <c r="F41" s="55">
        <v>80000</v>
      </c>
      <c r="G41" s="57" t="s">
        <v>6</v>
      </c>
      <c r="H41" s="314">
        <v>80000</v>
      </c>
      <c r="I41" s="75" t="s">
        <v>85</v>
      </c>
      <c r="J41" s="420" t="s">
        <v>214</v>
      </c>
    </row>
    <row r="42" spans="2:10" ht="18.95" customHeight="1" x14ac:dyDescent="0.25">
      <c r="B42" s="195"/>
      <c r="C42" s="94" t="s">
        <v>47</v>
      </c>
      <c r="D42" s="144" t="s">
        <v>143</v>
      </c>
      <c r="E42" s="9" t="s">
        <v>6</v>
      </c>
      <c r="F42" s="55">
        <v>75000</v>
      </c>
      <c r="G42" s="57" t="s">
        <v>6</v>
      </c>
      <c r="H42" s="314">
        <v>80000</v>
      </c>
      <c r="I42" s="74" t="s">
        <v>85</v>
      </c>
      <c r="J42" s="420" t="s">
        <v>217</v>
      </c>
    </row>
    <row r="43" spans="2:10" ht="18.95" customHeight="1" x14ac:dyDescent="0.25">
      <c r="B43" s="195"/>
      <c r="C43" s="93" t="s">
        <v>10</v>
      </c>
      <c r="D43" s="144" t="s">
        <v>143</v>
      </c>
      <c r="E43" s="77" t="s">
        <v>6</v>
      </c>
      <c r="F43" s="63">
        <v>20000</v>
      </c>
      <c r="G43" s="178" t="s">
        <v>6</v>
      </c>
      <c r="H43" s="315">
        <v>20000</v>
      </c>
      <c r="I43" s="75" t="s">
        <v>85</v>
      </c>
      <c r="J43" s="420" t="s">
        <v>212</v>
      </c>
    </row>
    <row r="44" spans="2:10" ht="18.95" customHeight="1" x14ac:dyDescent="0.25">
      <c r="B44" s="195"/>
      <c r="C44" s="93" t="s">
        <v>153</v>
      </c>
      <c r="D44" s="144" t="s">
        <v>143</v>
      </c>
      <c r="E44" s="77" t="s">
        <v>6</v>
      </c>
      <c r="F44" s="63">
        <v>15000</v>
      </c>
      <c r="G44" s="178" t="s">
        <v>6</v>
      </c>
      <c r="H44" s="315">
        <v>15000</v>
      </c>
      <c r="I44" s="211" t="s">
        <v>123</v>
      </c>
      <c r="J44" s="421" t="s">
        <v>215</v>
      </c>
    </row>
    <row r="45" spans="2:10" ht="18.95" customHeight="1" x14ac:dyDescent="0.25">
      <c r="B45" s="195"/>
      <c r="C45" s="93" t="s">
        <v>97</v>
      </c>
      <c r="D45" s="144" t="s">
        <v>118</v>
      </c>
      <c r="E45" s="77" t="s">
        <v>6</v>
      </c>
      <c r="F45" s="63">
        <v>125000</v>
      </c>
      <c r="G45" s="178" t="s">
        <v>6</v>
      </c>
      <c r="H45" s="315">
        <v>125000</v>
      </c>
      <c r="I45" s="211" t="s">
        <v>123</v>
      </c>
      <c r="J45" s="420" t="s">
        <v>216</v>
      </c>
    </row>
    <row r="46" spans="2:10" ht="18.95" customHeight="1" x14ac:dyDescent="0.25">
      <c r="B46" s="195"/>
      <c r="C46" s="94" t="s">
        <v>82</v>
      </c>
      <c r="D46" s="144" t="s">
        <v>143</v>
      </c>
      <c r="E46" s="10" t="s">
        <v>6</v>
      </c>
      <c r="F46" s="76">
        <v>80000</v>
      </c>
      <c r="G46" s="58" t="s">
        <v>6</v>
      </c>
      <c r="H46" s="316">
        <v>80000</v>
      </c>
      <c r="I46" s="75" t="s">
        <v>85</v>
      </c>
      <c r="J46" s="420" t="s">
        <v>217</v>
      </c>
    </row>
    <row r="47" spans="2:10" ht="18.95" customHeight="1" x14ac:dyDescent="0.25">
      <c r="B47" s="195"/>
      <c r="C47" s="93" t="s">
        <v>114</v>
      </c>
      <c r="D47" s="144" t="s">
        <v>143</v>
      </c>
      <c r="E47" s="77" t="s">
        <v>6</v>
      </c>
      <c r="F47" s="63">
        <v>80000</v>
      </c>
      <c r="G47" s="178" t="s">
        <v>6</v>
      </c>
      <c r="H47" s="315">
        <v>80000</v>
      </c>
      <c r="I47" s="75" t="s">
        <v>85</v>
      </c>
      <c r="J47" s="420" t="s">
        <v>213</v>
      </c>
    </row>
    <row r="48" spans="2:10" ht="18.95" customHeight="1" x14ac:dyDescent="0.25">
      <c r="B48" s="195"/>
      <c r="C48" s="93" t="s">
        <v>11</v>
      </c>
      <c r="D48" s="144" t="s">
        <v>143</v>
      </c>
      <c r="E48" s="77" t="s">
        <v>6</v>
      </c>
      <c r="F48" s="63">
        <v>40000</v>
      </c>
      <c r="G48" s="178" t="s">
        <v>6</v>
      </c>
      <c r="H48" s="315">
        <v>40000</v>
      </c>
      <c r="I48" s="75" t="s">
        <v>85</v>
      </c>
      <c r="J48" s="421" t="s">
        <v>232</v>
      </c>
    </row>
    <row r="49" spans="2:10" ht="18.95" customHeight="1" x14ac:dyDescent="0.25">
      <c r="B49" s="195"/>
      <c r="C49" s="94" t="s">
        <v>30</v>
      </c>
      <c r="D49" s="144" t="s">
        <v>143</v>
      </c>
      <c r="E49" s="10" t="s">
        <v>6</v>
      </c>
      <c r="F49" s="76">
        <v>30000</v>
      </c>
      <c r="G49" s="58" t="s">
        <v>6</v>
      </c>
      <c r="H49" s="316">
        <v>30000</v>
      </c>
      <c r="I49" s="75" t="s">
        <v>85</v>
      </c>
      <c r="J49" s="420" t="s">
        <v>222</v>
      </c>
    </row>
    <row r="50" spans="2:10" ht="18.95" customHeight="1" x14ac:dyDescent="0.25">
      <c r="B50" s="195"/>
      <c r="C50" s="94" t="s">
        <v>28</v>
      </c>
      <c r="D50" s="144" t="s">
        <v>143</v>
      </c>
      <c r="E50" s="10" t="s">
        <v>6</v>
      </c>
      <c r="F50" s="76">
        <v>80000</v>
      </c>
      <c r="G50" s="58" t="s">
        <v>6</v>
      </c>
      <c r="H50" s="316">
        <v>80000</v>
      </c>
      <c r="I50" s="75" t="s">
        <v>85</v>
      </c>
      <c r="J50" s="421" t="s">
        <v>233</v>
      </c>
    </row>
    <row r="51" spans="2:10" ht="18.95" customHeight="1" x14ac:dyDescent="0.25">
      <c r="B51" s="195"/>
      <c r="C51" s="94" t="s">
        <v>152</v>
      </c>
      <c r="D51" s="144" t="s">
        <v>143</v>
      </c>
      <c r="E51" s="10" t="s">
        <v>6</v>
      </c>
      <c r="F51" s="76">
        <v>10000</v>
      </c>
      <c r="G51" s="58" t="s">
        <v>6</v>
      </c>
      <c r="H51" s="316">
        <v>10000</v>
      </c>
      <c r="I51" s="73" t="s">
        <v>210</v>
      </c>
      <c r="J51" s="420" t="s">
        <v>217</v>
      </c>
    </row>
    <row r="52" spans="2:10" ht="18.95" customHeight="1" x14ac:dyDescent="0.25">
      <c r="B52" s="195"/>
      <c r="C52" s="94" t="s">
        <v>71</v>
      </c>
      <c r="D52" s="144" t="s">
        <v>143</v>
      </c>
      <c r="E52" s="10" t="s">
        <v>6</v>
      </c>
      <c r="F52" s="76">
        <v>80000</v>
      </c>
      <c r="G52" s="177" t="s">
        <v>6</v>
      </c>
      <c r="H52" s="316">
        <v>80000</v>
      </c>
      <c r="I52" s="75" t="s">
        <v>85</v>
      </c>
      <c r="J52" s="420" t="s">
        <v>218</v>
      </c>
    </row>
    <row r="53" spans="2:10" ht="18.95" customHeight="1" thickBot="1" x14ac:dyDescent="0.3">
      <c r="B53" s="195"/>
      <c r="C53" s="241" t="s">
        <v>86</v>
      </c>
      <c r="D53" s="144" t="s">
        <v>143</v>
      </c>
      <c r="E53" s="242" t="s">
        <v>6</v>
      </c>
      <c r="F53" s="176">
        <v>75000</v>
      </c>
      <c r="G53" s="243" t="s">
        <v>6</v>
      </c>
      <c r="H53" s="317">
        <v>75000</v>
      </c>
      <c r="I53" s="289" t="s">
        <v>85</v>
      </c>
      <c r="J53" s="420" t="s">
        <v>212</v>
      </c>
    </row>
    <row r="54" spans="2:10" ht="18.95" customHeight="1" thickBot="1" x14ac:dyDescent="0.3">
      <c r="B54" s="195"/>
      <c r="C54" s="152" t="s">
        <v>46</v>
      </c>
      <c r="D54" s="144" t="s">
        <v>143</v>
      </c>
      <c r="E54" s="153" t="s">
        <v>4</v>
      </c>
      <c r="F54" s="154">
        <v>30000</v>
      </c>
      <c r="G54" s="71" t="s">
        <v>4</v>
      </c>
      <c r="H54" s="318">
        <v>30000</v>
      </c>
      <c r="I54" s="75" t="s">
        <v>85</v>
      </c>
      <c r="J54" s="420" t="s">
        <v>211</v>
      </c>
    </row>
    <row r="55" spans="2:10" ht="18.95" customHeight="1" thickBot="1" x14ac:dyDescent="0.3">
      <c r="B55" s="195"/>
      <c r="C55" s="152" t="s">
        <v>208</v>
      </c>
      <c r="D55" s="139" t="s">
        <v>209</v>
      </c>
      <c r="E55" s="419" t="s">
        <v>6</v>
      </c>
      <c r="F55" s="431">
        <v>5000</v>
      </c>
      <c r="G55" s="419" t="s">
        <v>6</v>
      </c>
      <c r="H55" s="430">
        <v>5000</v>
      </c>
      <c r="I55" s="246" t="s">
        <v>175</v>
      </c>
      <c r="J55" s="420" t="s">
        <v>220</v>
      </c>
    </row>
    <row r="56" spans="2:10" ht="18.95" customHeight="1" thickBot="1" x14ac:dyDescent="0.3">
      <c r="B56" s="196"/>
      <c r="C56" s="434" t="s">
        <v>54</v>
      </c>
      <c r="D56" s="435"/>
      <c r="E56" s="435"/>
      <c r="F56" s="435"/>
      <c r="G56" s="436"/>
      <c r="H56" s="319">
        <f>H55+H54+H53+H52+H51+H50+H49+H48+H47+H46+H45+H44+H43+H42+H41+H40+H39+H38</f>
        <v>962000</v>
      </c>
      <c r="I56" s="202"/>
      <c r="J56" s="113"/>
    </row>
    <row r="57" spans="2:10" ht="18.95" customHeight="1" x14ac:dyDescent="0.25">
      <c r="B57" s="254" t="s">
        <v>0</v>
      </c>
      <c r="C57" s="324"/>
      <c r="D57" s="270" t="s">
        <v>44</v>
      </c>
      <c r="E57" s="269"/>
      <c r="F57" s="271"/>
      <c r="G57" s="272" t="s">
        <v>49</v>
      </c>
      <c r="H57" s="273"/>
      <c r="I57" s="260" t="s">
        <v>111</v>
      </c>
      <c r="J57" s="113"/>
    </row>
    <row r="58" spans="2:10" ht="18.95" customHeight="1" thickBot="1" x14ac:dyDescent="0.3">
      <c r="B58" s="331"/>
      <c r="C58" s="332"/>
      <c r="D58" s="333" t="s">
        <v>94</v>
      </c>
      <c r="E58" s="334" t="s">
        <v>2</v>
      </c>
      <c r="F58" s="335" t="s">
        <v>3</v>
      </c>
      <c r="G58" s="336" t="s">
        <v>2</v>
      </c>
      <c r="H58" s="337" t="s">
        <v>3</v>
      </c>
      <c r="I58" s="268" t="s">
        <v>112</v>
      </c>
      <c r="J58" s="113"/>
    </row>
    <row r="59" spans="2:10" ht="18.95" customHeight="1" x14ac:dyDescent="0.25">
      <c r="B59" s="7" t="s">
        <v>20</v>
      </c>
      <c r="C59" s="8"/>
      <c r="D59" s="7"/>
      <c r="E59" s="8"/>
      <c r="F59" s="213"/>
      <c r="G59" s="8"/>
      <c r="H59" s="213"/>
      <c r="I59" s="137"/>
      <c r="J59" s="61"/>
    </row>
    <row r="60" spans="2:10" ht="18.600000000000001" customHeight="1" x14ac:dyDescent="0.25">
      <c r="B60" s="190"/>
      <c r="C60" s="112" t="s">
        <v>59</v>
      </c>
      <c r="D60" s="26" t="s">
        <v>80</v>
      </c>
      <c r="E60" s="25" t="s">
        <v>12</v>
      </c>
      <c r="F60" s="4">
        <v>0</v>
      </c>
      <c r="G60" s="179" t="s">
        <v>12</v>
      </c>
      <c r="H60" s="323">
        <v>0</v>
      </c>
      <c r="I60" s="86"/>
      <c r="J60" t="s">
        <v>106</v>
      </c>
    </row>
    <row r="61" spans="2:10" ht="18.95" customHeight="1" x14ac:dyDescent="0.25">
      <c r="B61" s="190"/>
      <c r="C61" s="96" t="s">
        <v>84</v>
      </c>
      <c r="D61" s="26" t="s">
        <v>126</v>
      </c>
      <c r="E61" s="24" t="s">
        <v>91</v>
      </c>
      <c r="F61" s="5">
        <v>30000</v>
      </c>
      <c r="G61" s="90" t="s">
        <v>91</v>
      </c>
      <c r="H61" s="321">
        <v>30000</v>
      </c>
      <c r="I61" s="88" t="s">
        <v>81</v>
      </c>
      <c r="J61" s="109">
        <v>44491</v>
      </c>
    </row>
    <row r="62" spans="2:10" ht="18.95" customHeight="1" x14ac:dyDescent="0.25">
      <c r="B62" s="197"/>
      <c r="C62" s="96" t="s">
        <v>69</v>
      </c>
      <c r="D62" s="26" t="s">
        <v>127</v>
      </c>
      <c r="E62" s="24" t="s">
        <v>12</v>
      </c>
      <c r="F62" s="5">
        <v>2000</v>
      </c>
      <c r="G62" s="90" t="s">
        <v>12</v>
      </c>
      <c r="H62" s="321">
        <v>2000</v>
      </c>
      <c r="I62" s="88" t="s">
        <v>77</v>
      </c>
      <c r="J62" t="s">
        <v>106</v>
      </c>
    </row>
    <row r="63" spans="2:10" ht="18.95" customHeight="1" x14ac:dyDescent="0.25">
      <c r="B63" s="399"/>
      <c r="C63" s="400" t="s">
        <v>60</v>
      </c>
      <c r="D63" s="26" t="s">
        <v>205</v>
      </c>
      <c r="E63" s="25" t="s">
        <v>12</v>
      </c>
      <c r="F63" s="4">
        <v>15000</v>
      </c>
      <c r="G63" s="179" t="s">
        <v>12</v>
      </c>
      <c r="H63" s="323">
        <v>15000</v>
      </c>
      <c r="I63" s="86" t="s">
        <v>63</v>
      </c>
      <c r="J63" s="61" t="s">
        <v>106</v>
      </c>
    </row>
    <row r="64" spans="2:10" ht="18.95" customHeight="1" x14ac:dyDescent="0.25">
      <c r="B64" s="190"/>
      <c r="C64" s="400" t="s">
        <v>142</v>
      </c>
      <c r="D64" s="26" t="s">
        <v>135</v>
      </c>
      <c r="E64" s="25" t="s">
        <v>13</v>
      </c>
      <c r="F64" s="4">
        <v>60806</v>
      </c>
      <c r="G64" s="179" t="s">
        <v>13</v>
      </c>
      <c r="H64" s="323">
        <v>60806</v>
      </c>
      <c r="I64" s="86" t="s">
        <v>206</v>
      </c>
      <c r="J64" s="61" t="s">
        <v>106</v>
      </c>
    </row>
    <row r="65" spans="2:10" ht="18.95" customHeight="1" x14ac:dyDescent="0.25">
      <c r="B65" s="190"/>
      <c r="C65" s="95" t="s">
        <v>200</v>
      </c>
      <c r="D65" s="59" t="s">
        <v>201</v>
      </c>
      <c r="E65" s="216"/>
      <c r="F65" s="217">
        <v>0</v>
      </c>
      <c r="G65" s="218"/>
      <c r="H65" s="320">
        <v>0</v>
      </c>
      <c r="I65" s="225" t="s">
        <v>202</v>
      </c>
      <c r="J65" s="61" t="s">
        <v>106</v>
      </c>
    </row>
    <row r="66" spans="2:10" ht="18.95" customHeight="1" x14ac:dyDescent="0.25">
      <c r="B66" s="197"/>
      <c r="C66" s="96" t="s">
        <v>141</v>
      </c>
      <c r="D66" s="26" t="s">
        <v>140</v>
      </c>
      <c r="E66" s="24" t="s">
        <v>13</v>
      </c>
      <c r="F66" s="5">
        <v>9895</v>
      </c>
      <c r="G66" s="90" t="s">
        <v>13</v>
      </c>
      <c r="H66" s="321">
        <v>9895</v>
      </c>
      <c r="I66" s="89" t="s">
        <v>206</v>
      </c>
      <c r="J66" s="61" t="s">
        <v>106</v>
      </c>
    </row>
    <row r="67" spans="2:10" ht="18.95" customHeight="1" thickBot="1" x14ac:dyDescent="0.3">
      <c r="B67" s="12"/>
      <c r="C67" s="96"/>
      <c r="D67" s="214"/>
      <c r="E67" s="24"/>
      <c r="F67" s="155">
        <f>F66+F64+F63+F62+F61+F60</f>
        <v>117701</v>
      </c>
      <c r="G67" s="90"/>
      <c r="H67" s="322">
        <f>H66+H64+H63+H62+H61+H60</f>
        <v>117701</v>
      </c>
      <c r="I67" s="89"/>
      <c r="J67" s="61"/>
    </row>
    <row r="68" spans="2:10" ht="18.95" customHeight="1" x14ac:dyDescent="0.25">
      <c r="B68" s="13" t="s">
        <v>89</v>
      </c>
      <c r="C68" s="28"/>
      <c r="D68" s="13"/>
      <c r="E68" s="2"/>
      <c r="F68" s="2"/>
      <c r="G68" s="28"/>
      <c r="H68" s="2"/>
      <c r="I68" s="219"/>
      <c r="J68" s="61"/>
    </row>
    <row r="69" spans="2:10" ht="18.95" customHeight="1" x14ac:dyDescent="0.25">
      <c r="B69" s="12"/>
      <c r="C69" s="95" t="s">
        <v>14</v>
      </c>
      <c r="D69" s="215" t="s">
        <v>21</v>
      </c>
      <c r="E69" s="216" t="s">
        <v>52</v>
      </c>
      <c r="F69" s="217">
        <v>5828</v>
      </c>
      <c r="G69" s="218" t="s">
        <v>52</v>
      </c>
      <c r="H69" s="355">
        <v>5828</v>
      </c>
      <c r="I69" s="137" t="s">
        <v>48</v>
      </c>
      <c r="J69" s="61" t="s">
        <v>106</v>
      </c>
    </row>
    <row r="70" spans="2:10" ht="18.95" customHeight="1" x14ac:dyDescent="0.25">
      <c r="B70" s="12"/>
      <c r="C70" s="85" t="s">
        <v>23</v>
      </c>
      <c r="D70" s="26" t="s">
        <v>21</v>
      </c>
      <c r="E70" s="25" t="s">
        <v>52</v>
      </c>
      <c r="F70" s="4">
        <v>12234</v>
      </c>
      <c r="G70" s="91" t="s">
        <v>52</v>
      </c>
      <c r="H70" s="342">
        <v>12234</v>
      </c>
      <c r="I70" s="87" t="s">
        <v>48</v>
      </c>
      <c r="J70" s="61" t="s">
        <v>106</v>
      </c>
    </row>
    <row r="71" spans="2:10" ht="18.95" customHeight="1" x14ac:dyDescent="0.25">
      <c r="B71" s="12"/>
      <c r="C71" s="85" t="s">
        <v>105</v>
      </c>
      <c r="D71" s="230" t="s">
        <v>21</v>
      </c>
      <c r="E71" s="25" t="s">
        <v>52</v>
      </c>
      <c r="F71" s="4">
        <v>2424</v>
      </c>
      <c r="G71" s="91" t="s">
        <v>52</v>
      </c>
      <c r="H71" s="342">
        <v>2424</v>
      </c>
      <c r="I71" s="87" t="s">
        <v>48</v>
      </c>
      <c r="J71" s="61" t="s">
        <v>106</v>
      </c>
    </row>
    <row r="72" spans="2:10" ht="18.95" customHeight="1" thickBot="1" x14ac:dyDescent="0.3">
      <c r="B72" s="12"/>
      <c r="C72" s="83" t="s">
        <v>64</v>
      </c>
      <c r="D72" s="81" t="s">
        <v>21</v>
      </c>
      <c r="E72" s="32" t="s">
        <v>52</v>
      </c>
      <c r="F72" s="82">
        <v>20154</v>
      </c>
      <c r="G72" s="92" t="s">
        <v>52</v>
      </c>
      <c r="H72" s="340">
        <v>20154</v>
      </c>
      <c r="I72" s="84" t="s">
        <v>48</v>
      </c>
      <c r="J72" s="61" t="s">
        <v>106</v>
      </c>
    </row>
    <row r="73" spans="2:10" ht="18.95" customHeight="1" thickBot="1" x14ac:dyDescent="0.3">
      <c r="B73" s="12"/>
      <c r="C73" s="83" t="s">
        <v>207</v>
      </c>
      <c r="D73" s="81" t="s">
        <v>21</v>
      </c>
      <c r="E73" s="32" t="s">
        <v>13</v>
      </c>
      <c r="F73" s="82">
        <v>169645</v>
      </c>
      <c r="G73" s="92" t="s">
        <v>13</v>
      </c>
      <c r="H73" s="340">
        <v>169645</v>
      </c>
      <c r="I73" s="84" t="s">
        <v>48</v>
      </c>
      <c r="J73" s="61" t="s">
        <v>106</v>
      </c>
    </row>
    <row r="74" spans="2:10" ht="18.95" customHeight="1" thickBot="1" x14ac:dyDescent="0.3">
      <c r="B74" s="3"/>
      <c r="C74" s="83"/>
      <c r="D74" s="81"/>
      <c r="E74" s="111"/>
      <c r="F74" s="156">
        <f>SUM(F69:F73)</f>
        <v>210285</v>
      </c>
      <c r="G74" s="157"/>
      <c r="H74" s="330">
        <f>SUM(H69:H73)</f>
        <v>210285</v>
      </c>
      <c r="I74" s="84"/>
      <c r="J74" s="61"/>
    </row>
    <row r="75" spans="2:10" ht="18.95" customHeight="1" x14ac:dyDescent="0.25">
      <c r="B75" s="42" t="s">
        <v>57</v>
      </c>
      <c r="C75" s="220"/>
      <c r="D75" s="42"/>
      <c r="E75" s="220"/>
      <c r="F75" s="221"/>
      <c r="G75" s="123"/>
      <c r="H75" s="221"/>
      <c r="I75" s="119"/>
    </row>
    <row r="76" spans="2:10" ht="18.95" customHeight="1" thickBot="1" x14ac:dyDescent="0.3">
      <c r="B76" s="15" t="s">
        <v>22</v>
      </c>
      <c r="C76" s="51"/>
      <c r="D76" s="20"/>
      <c r="E76" s="124"/>
      <c r="F76" s="125"/>
      <c r="G76" s="97"/>
      <c r="H76" s="125"/>
      <c r="I76" s="84"/>
    </row>
    <row r="77" spans="2:10" ht="18.95" customHeight="1" x14ac:dyDescent="0.25">
      <c r="B77" s="203"/>
      <c r="C77" s="33" t="s">
        <v>16</v>
      </c>
      <c r="D77" s="59" t="s">
        <v>134</v>
      </c>
      <c r="E77" s="62" t="s">
        <v>15</v>
      </c>
      <c r="F77" s="121">
        <v>80000</v>
      </c>
      <c r="G77" s="122" t="s">
        <v>15</v>
      </c>
      <c r="H77" s="325">
        <v>80000</v>
      </c>
      <c r="I77" s="326" t="s">
        <v>81</v>
      </c>
      <c r="J77" s="290">
        <v>44575</v>
      </c>
    </row>
    <row r="78" spans="2:10" ht="18.95" customHeight="1" x14ac:dyDescent="0.25">
      <c r="B78" s="203"/>
      <c r="C78" s="39" t="s">
        <v>98</v>
      </c>
      <c r="D78" s="26" t="s">
        <v>80</v>
      </c>
      <c r="E78" s="34" t="s">
        <v>15</v>
      </c>
      <c r="F78" s="35">
        <v>0</v>
      </c>
      <c r="G78" s="36" t="s">
        <v>15</v>
      </c>
      <c r="H78" s="327">
        <v>0</v>
      </c>
      <c r="I78" s="328" t="s">
        <v>106</v>
      </c>
    </row>
    <row r="79" spans="2:10" ht="18.95" customHeight="1" thickBot="1" x14ac:dyDescent="0.3">
      <c r="B79" s="192"/>
      <c r="C79" s="37"/>
      <c r="D79" s="222"/>
      <c r="E79" s="223"/>
      <c r="F79" s="245">
        <f>SUM(F77:F78)</f>
        <v>80000</v>
      </c>
      <c r="G79" s="223"/>
      <c r="H79" s="245">
        <f>SUM(H77:H78)</f>
        <v>80000</v>
      </c>
      <c r="I79" s="329"/>
    </row>
    <row r="80" spans="2:10" ht="18.95" customHeight="1" thickBot="1" x14ac:dyDescent="0.3">
      <c r="B80" s="42" t="s">
        <v>62</v>
      </c>
      <c r="C80" s="148"/>
      <c r="D80" s="72"/>
      <c r="E80" s="130"/>
      <c r="F80" s="131"/>
      <c r="G80" s="130"/>
      <c r="H80" s="131"/>
      <c r="I80" s="132"/>
    </row>
    <row r="81" spans="2:10" ht="18.95" customHeight="1" thickBot="1" x14ac:dyDescent="0.3">
      <c r="B81" s="189"/>
      <c r="C81" s="37" t="s">
        <v>40</v>
      </c>
      <c r="D81" s="79"/>
      <c r="E81" s="32" t="s">
        <v>39</v>
      </c>
      <c r="F81" s="162">
        <v>6000</v>
      </c>
      <c r="G81" s="163" t="s">
        <v>39</v>
      </c>
      <c r="H81" s="339">
        <v>6000</v>
      </c>
      <c r="I81" s="128" t="s">
        <v>109</v>
      </c>
      <c r="J81" t="s">
        <v>106</v>
      </c>
    </row>
    <row r="82" spans="2:10" ht="18.95" customHeight="1" thickBot="1" x14ac:dyDescent="0.3">
      <c r="B82" s="189"/>
      <c r="C82" s="37" t="s">
        <v>131</v>
      </c>
      <c r="D82" s="144" t="s">
        <v>132</v>
      </c>
      <c r="E82" s="49" t="s">
        <v>133</v>
      </c>
      <c r="F82" s="140">
        <v>154500</v>
      </c>
      <c r="G82" s="142" t="s">
        <v>133</v>
      </c>
      <c r="H82" s="339">
        <v>154500</v>
      </c>
      <c r="I82" s="141" t="s">
        <v>77</v>
      </c>
      <c r="J82" t="s">
        <v>106</v>
      </c>
    </row>
    <row r="83" spans="2:10" ht="18.95" customHeight="1" thickBot="1" x14ac:dyDescent="0.3">
      <c r="B83" s="189"/>
      <c r="C83" s="402" t="s">
        <v>177</v>
      </c>
      <c r="D83" s="303" t="s">
        <v>180</v>
      </c>
      <c r="E83" s="111" t="s">
        <v>181</v>
      </c>
      <c r="F83" s="403">
        <v>57600</v>
      </c>
      <c r="G83" s="160" t="s">
        <v>181</v>
      </c>
      <c r="H83" s="404">
        <v>57600</v>
      </c>
      <c r="I83" s="405" t="s">
        <v>175</v>
      </c>
      <c r="J83" t="s">
        <v>106</v>
      </c>
    </row>
    <row r="84" spans="2:10" ht="18.95" customHeight="1" thickBot="1" x14ac:dyDescent="0.3">
      <c r="B84" s="188"/>
      <c r="C84" s="37"/>
      <c r="D84" s="144"/>
      <c r="E84" s="49"/>
      <c r="F84" s="245">
        <f>SUM(F81:F83)</f>
        <v>218100</v>
      </c>
      <c r="G84" s="142"/>
      <c r="H84" s="401">
        <f>SUM(H81:H83)</f>
        <v>218100</v>
      </c>
      <c r="I84" s="141"/>
    </row>
    <row r="85" spans="2:10" ht="18.95" customHeight="1" x14ac:dyDescent="0.25">
      <c r="B85" s="254" t="s">
        <v>0</v>
      </c>
      <c r="C85" s="324"/>
      <c r="D85" s="270" t="s">
        <v>44</v>
      </c>
      <c r="E85" s="269"/>
      <c r="F85" s="271"/>
      <c r="G85" s="272" t="s">
        <v>49</v>
      </c>
      <c r="H85" s="273"/>
      <c r="I85" s="260" t="s">
        <v>111</v>
      </c>
    </row>
    <row r="86" spans="2:10" ht="18.95" customHeight="1" thickBot="1" x14ac:dyDescent="0.3">
      <c r="B86" s="331"/>
      <c r="C86" s="332"/>
      <c r="D86" s="333" t="s">
        <v>94</v>
      </c>
      <c r="E86" s="334" t="s">
        <v>2</v>
      </c>
      <c r="F86" s="335" t="s">
        <v>3</v>
      </c>
      <c r="G86" s="336" t="s">
        <v>2</v>
      </c>
      <c r="H86" s="337" t="s">
        <v>3</v>
      </c>
      <c r="I86" s="268" t="s">
        <v>112</v>
      </c>
    </row>
    <row r="87" spans="2:10" ht="18.95" customHeight="1" x14ac:dyDescent="0.25">
      <c r="B87" s="13" t="s">
        <v>75</v>
      </c>
      <c r="C87" s="28"/>
      <c r="D87" s="13"/>
      <c r="E87" s="126"/>
      <c r="F87" s="127"/>
      <c r="G87" s="14"/>
      <c r="H87" s="129"/>
      <c r="I87" s="119"/>
      <c r="J87" s="113"/>
    </row>
    <row r="88" spans="2:10" ht="18.95" customHeight="1" thickBot="1" x14ac:dyDescent="0.3">
      <c r="B88" s="188"/>
      <c r="C88" s="347" t="s">
        <v>158</v>
      </c>
      <c r="D88" s="233" t="s">
        <v>144</v>
      </c>
      <c r="E88" s="32" t="s">
        <v>29</v>
      </c>
      <c r="F88" s="162">
        <v>11200</v>
      </c>
      <c r="G88" s="163" t="s">
        <v>24</v>
      </c>
      <c r="H88" s="340">
        <v>11200</v>
      </c>
      <c r="I88" s="186" t="s">
        <v>85</v>
      </c>
      <c r="J88" s="423">
        <v>44545</v>
      </c>
    </row>
    <row r="89" spans="2:10" ht="18.95" customHeight="1" thickBot="1" x14ac:dyDescent="0.3">
      <c r="B89" s="188"/>
      <c r="C89" s="347" t="s">
        <v>34</v>
      </c>
      <c r="D89" s="233" t="s">
        <v>144</v>
      </c>
      <c r="E89" s="32" t="s">
        <v>76</v>
      </c>
      <c r="F89" s="162">
        <v>48600</v>
      </c>
      <c r="G89" s="163" t="s">
        <v>76</v>
      </c>
      <c r="H89" s="340">
        <v>48600</v>
      </c>
      <c r="I89" s="84" t="s">
        <v>85</v>
      </c>
      <c r="J89" s="423">
        <v>44449</v>
      </c>
    </row>
    <row r="90" spans="2:10" ht="18.95" customHeight="1" x14ac:dyDescent="0.25">
      <c r="B90" s="188"/>
      <c r="C90" s="348" t="s">
        <v>156</v>
      </c>
      <c r="D90" s="233" t="s">
        <v>144</v>
      </c>
      <c r="E90" s="180" t="s">
        <v>76</v>
      </c>
      <c r="F90" s="181">
        <v>20300</v>
      </c>
      <c r="G90" s="182" t="s">
        <v>76</v>
      </c>
      <c r="H90" s="341">
        <v>20300</v>
      </c>
      <c r="I90" s="183" t="s">
        <v>85</v>
      </c>
      <c r="J90" s="424">
        <v>44538</v>
      </c>
    </row>
    <row r="91" spans="2:10" ht="18.95" customHeight="1" x14ac:dyDescent="0.25">
      <c r="B91" s="188"/>
      <c r="C91" s="349" t="s">
        <v>159</v>
      </c>
      <c r="D91" s="233" t="s">
        <v>144</v>
      </c>
      <c r="E91" s="25" t="s">
        <v>166</v>
      </c>
      <c r="F91" s="208">
        <v>210000</v>
      </c>
      <c r="G91" s="229" t="s">
        <v>166</v>
      </c>
      <c r="H91" s="342">
        <v>210000</v>
      </c>
      <c r="I91" s="86" t="s">
        <v>85</v>
      </c>
      <c r="J91" s="424">
        <v>44540</v>
      </c>
    </row>
    <row r="92" spans="2:10" ht="18.95" customHeight="1" thickBot="1" x14ac:dyDescent="0.3">
      <c r="B92" s="188"/>
      <c r="C92" s="347" t="s">
        <v>35</v>
      </c>
      <c r="D92" s="233" t="s">
        <v>144</v>
      </c>
      <c r="E92" s="32" t="s">
        <v>25</v>
      </c>
      <c r="F92" s="162">
        <v>7300</v>
      </c>
      <c r="G92" s="163" t="s">
        <v>25</v>
      </c>
      <c r="H92" s="340">
        <v>7300</v>
      </c>
      <c r="I92" s="84" t="s">
        <v>85</v>
      </c>
      <c r="J92" s="424">
        <v>44508</v>
      </c>
    </row>
    <row r="93" spans="2:10" ht="18.95" customHeight="1" thickBot="1" x14ac:dyDescent="0.3">
      <c r="B93" s="188"/>
      <c r="C93" s="350" t="s">
        <v>70</v>
      </c>
      <c r="D93" s="233" t="s">
        <v>144</v>
      </c>
      <c r="E93" s="164" t="s">
        <v>41</v>
      </c>
      <c r="F93" s="166">
        <v>6800</v>
      </c>
      <c r="G93" s="167" t="s">
        <v>41</v>
      </c>
      <c r="H93" s="343">
        <v>6800</v>
      </c>
      <c r="I93" s="165" t="s">
        <v>85</v>
      </c>
      <c r="J93" s="424" t="s">
        <v>231</v>
      </c>
    </row>
    <row r="94" spans="2:10" ht="18.95" customHeight="1" thickBot="1" x14ac:dyDescent="0.3">
      <c r="B94" s="188"/>
      <c r="C94" s="350" t="s">
        <v>102</v>
      </c>
      <c r="D94" s="233" t="s">
        <v>144</v>
      </c>
      <c r="E94" s="164" t="s">
        <v>26</v>
      </c>
      <c r="F94" s="166">
        <v>127600</v>
      </c>
      <c r="G94" s="167" t="s">
        <v>26</v>
      </c>
      <c r="H94" s="343">
        <v>127600</v>
      </c>
      <c r="I94" s="165" t="s">
        <v>85</v>
      </c>
      <c r="J94" s="424">
        <v>44550</v>
      </c>
    </row>
    <row r="95" spans="2:10" ht="18.95" customHeight="1" x14ac:dyDescent="0.25">
      <c r="B95" s="410"/>
      <c r="C95" s="348" t="s">
        <v>157</v>
      </c>
      <c r="D95" s="233" t="s">
        <v>144</v>
      </c>
      <c r="E95" s="180" t="s">
        <v>33</v>
      </c>
      <c r="F95" s="411">
        <v>6000</v>
      </c>
      <c r="G95" s="412" t="s">
        <v>33</v>
      </c>
      <c r="H95" s="341">
        <v>6000</v>
      </c>
      <c r="I95" s="413" t="s">
        <v>85</v>
      </c>
      <c r="J95" s="424">
        <v>44545</v>
      </c>
    </row>
    <row r="96" spans="2:10" ht="18.95" customHeight="1" x14ac:dyDescent="0.25">
      <c r="B96" s="188"/>
      <c r="C96" s="351" t="s">
        <v>99</v>
      </c>
      <c r="D96" s="407" t="s">
        <v>144</v>
      </c>
      <c r="E96" s="31" t="s">
        <v>29</v>
      </c>
      <c r="F96" s="207">
        <v>7300</v>
      </c>
      <c r="G96" s="110" t="s">
        <v>29</v>
      </c>
      <c r="H96" s="344">
        <v>7300</v>
      </c>
      <c r="I96" s="102" t="s">
        <v>85</v>
      </c>
      <c r="J96" s="424">
        <v>44442</v>
      </c>
    </row>
    <row r="97" spans="2:10" ht="18.95" customHeight="1" x14ac:dyDescent="0.25">
      <c r="B97" s="188"/>
      <c r="C97" s="352" t="s">
        <v>50</v>
      </c>
      <c r="D97" s="107" t="s">
        <v>136</v>
      </c>
      <c r="E97" s="31" t="s">
        <v>29</v>
      </c>
      <c r="F97" s="207">
        <v>4000</v>
      </c>
      <c r="G97" s="110" t="s">
        <v>29</v>
      </c>
      <c r="H97" s="344">
        <v>4000</v>
      </c>
      <c r="I97" s="108" t="s">
        <v>63</v>
      </c>
      <c r="J97" t="s">
        <v>106</v>
      </c>
    </row>
    <row r="98" spans="2:10" ht="18.95" customHeight="1" x14ac:dyDescent="0.25">
      <c r="B98" s="188"/>
      <c r="C98" s="353" t="s">
        <v>101</v>
      </c>
      <c r="D98" s="233" t="s">
        <v>144</v>
      </c>
      <c r="E98" s="238" t="s">
        <v>103</v>
      </c>
      <c r="F98" s="209">
        <v>53600</v>
      </c>
      <c r="G98" s="193" t="s">
        <v>42</v>
      </c>
      <c r="H98" s="345">
        <v>53600</v>
      </c>
      <c r="I98" s="194" t="s">
        <v>85</v>
      </c>
      <c r="J98" s="424">
        <v>44489</v>
      </c>
    </row>
    <row r="99" spans="2:10" ht="18.95" customHeight="1" x14ac:dyDescent="0.25">
      <c r="B99" s="188"/>
      <c r="C99" s="354" t="s">
        <v>100</v>
      </c>
      <c r="D99" s="233" t="s">
        <v>144</v>
      </c>
      <c r="E99" s="24" t="s">
        <v>167</v>
      </c>
      <c r="F99" s="209">
        <v>37500</v>
      </c>
      <c r="G99" s="193" t="s">
        <v>167</v>
      </c>
      <c r="H99" s="345">
        <v>37500</v>
      </c>
      <c r="I99" s="194" t="s">
        <v>85</v>
      </c>
      <c r="J99" s="424">
        <v>44550</v>
      </c>
    </row>
    <row r="100" spans="2:10" ht="18.95" customHeight="1" x14ac:dyDescent="0.25">
      <c r="B100" s="188"/>
      <c r="C100" s="354" t="s">
        <v>178</v>
      </c>
      <c r="D100" s="233" t="s">
        <v>179</v>
      </c>
      <c r="E100" s="24" t="s">
        <v>182</v>
      </c>
      <c r="F100" s="209">
        <v>15000</v>
      </c>
      <c r="G100" s="193" t="s">
        <v>182</v>
      </c>
      <c r="H100" s="345">
        <v>15000</v>
      </c>
      <c r="I100" s="194" t="s">
        <v>175</v>
      </c>
      <c r="J100" s="290" t="s">
        <v>106</v>
      </c>
    </row>
    <row r="101" spans="2:10" ht="18.95" customHeight="1" thickBot="1" x14ac:dyDescent="0.3">
      <c r="B101" s="191"/>
      <c r="C101" s="98"/>
      <c r="D101" s="158"/>
      <c r="E101" s="111"/>
      <c r="F101" s="234">
        <f>F100+F99+F98+F97+F96+F95+F94+F93+F92+F91+F90+F89+F88</f>
        <v>555200</v>
      </c>
      <c r="G101" s="160"/>
      <c r="H101" s="346">
        <f>H100+H99+H98+H97+H96+H95+H94+H93+H92+H91+H90+H89+H88</f>
        <v>555200</v>
      </c>
      <c r="I101" s="161"/>
    </row>
    <row r="102" spans="2:10" ht="18.95" customHeight="1" thickBot="1" x14ac:dyDescent="0.3">
      <c r="B102" s="42" t="s">
        <v>168</v>
      </c>
      <c r="C102" s="220"/>
      <c r="D102" s="133"/>
      <c r="E102" s="359"/>
      <c r="F102" s="134"/>
      <c r="G102" s="130"/>
      <c r="H102" s="134"/>
      <c r="I102" s="132"/>
    </row>
    <row r="103" spans="2:10" ht="18.95" customHeight="1" thickBot="1" x14ac:dyDescent="0.3">
      <c r="B103" s="365"/>
      <c r="C103" s="368" t="s">
        <v>169</v>
      </c>
      <c r="D103" s="360" t="s">
        <v>171</v>
      </c>
      <c r="E103" s="373" t="s">
        <v>173</v>
      </c>
      <c r="F103" s="374">
        <v>300000</v>
      </c>
      <c r="G103" s="373" t="s">
        <v>173</v>
      </c>
      <c r="H103" s="414">
        <v>300000</v>
      </c>
      <c r="I103" s="132" t="s">
        <v>175</v>
      </c>
      <c r="J103" t="s">
        <v>106</v>
      </c>
    </row>
    <row r="104" spans="2:10" ht="18.95" customHeight="1" thickBot="1" x14ac:dyDescent="0.3">
      <c r="B104" s="365"/>
      <c r="C104" s="368" t="s">
        <v>169</v>
      </c>
      <c r="D104" s="360" t="s">
        <v>171</v>
      </c>
      <c r="E104" s="373" t="s">
        <v>173</v>
      </c>
      <c r="F104" s="375">
        <v>100000</v>
      </c>
      <c r="G104" s="373" t="s">
        <v>173</v>
      </c>
      <c r="H104" s="414">
        <v>100000</v>
      </c>
      <c r="I104" s="132" t="s">
        <v>176</v>
      </c>
      <c r="J104" t="s">
        <v>106</v>
      </c>
    </row>
    <row r="105" spans="2:10" ht="18.95" customHeight="1" thickBot="1" x14ac:dyDescent="0.3">
      <c r="B105" s="365"/>
      <c r="C105" s="41" t="s">
        <v>170</v>
      </c>
      <c r="D105" s="360" t="s">
        <v>172</v>
      </c>
      <c r="E105" s="373" t="s">
        <v>173</v>
      </c>
      <c r="F105" s="376">
        <v>100000</v>
      </c>
      <c r="G105" s="373" t="s">
        <v>173</v>
      </c>
      <c r="H105" s="414">
        <v>0</v>
      </c>
      <c r="I105" s="377" t="s">
        <v>174</v>
      </c>
      <c r="J105" t="s">
        <v>106</v>
      </c>
    </row>
    <row r="106" spans="2:10" ht="18.95" customHeight="1" thickBot="1" x14ac:dyDescent="0.3">
      <c r="B106" s="192"/>
      <c r="C106" s="41"/>
      <c r="D106" s="360"/>
      <c r="E106" s="373"/>
      <c r="F106" s="367">
        <f>SUM(F103:F105)</f>
        <v>500000</v>
      </c>
      <c r="G106" s="361"/>
      <c r="H106" s="371">
        <f>SUM(H103:H105)</f>
        <v>400000</v>
      </c>
      <c r="I106" s="150"/>
    </row>
    <row r="107" spans="2:10" ht="18.95" customHeight="1" thickBot="1" x14ac:dyDescent="0.3">
      <c r="B107" s="42" t="s">
        <v>162</v>
      </c>
      <c r="C107" s="220"/>
      <c r="D107" s="360" t="s">
        <v>163</v>
      </c>
      <c r="E107" s="369"/>
      <c r="F107" s="366"/>
      <c r="G107" s="362"/>
      <c r="H107" s="370"/>
      <c r="I107" s="132"/>
    </row>
    <row r="108" spans="2:10" ht="18.95" customHeight="1" thickBot="1" x14ac:dyDescent="0.3">
      <c r="B108" s="365"/>
      <c r="C108" s="368" t="s">
        <v>193</v>
      </c>
      <c r="D108" s="191" t="s">
        <v>196</v>
      </c>
      <c r="E108" s="49" t="s">
        <v>194</v>
      </c>
      <c r="F108" s="375">
        <v>50000</v>
      </c>
      <c r="G108" s="142" t="s">
        <v>194</v>
      </c>
      <c r="H108" s="415">
        <v>50000</v>
      </c>
      <c r="I108" s="84" t="s">
        <v>175</v>
      </c>
      <c r="J108" t="s">
        <v>106</v>
      </c>
    </row>
    <row r="109" spans="2:10" ht="18.95" customHeight="1" thickBot="1" x14ac:dyDescent="0.3">
      <c r="B109" s="365"/>
      <c r="C109" s="247" t="s">
        <v>195</v>
      </c>
      <c r="D109" s="191" t="s">
        <v>197</v>
      </c>
      <c r="E109" s="49" t="s">
        <v>198</v>
      </c>
      <c r="F109" s="375">
        <v>950000</v>
      </c>
      <c r="G109" s="49" t="s">
        <v>198</v>
      </c>
      <c r="H109" s="425">
        <v>950000</v>
      </c>
      <c r="I109" s="426" t="s">
        <v>199</v>
      </c>
      <c r="J109" t="s">
        <v>106</v>
      </c>
    </row>
    <row r="110" spans="2:10" ht="18.95" customHeight="1" thickBot="1" x14ac:dyDescent="0.3">
      <c r="B110" s="192"/>
      <c r="C110" s="432" t="s">
        <v>204</v>
      </c>
      <c r="D110" s="433"/>
      <c r="E110" s="49"/>
      <c r="F110" s="367">
        <f>SUM(F108:F109)</f>
        <v>1000000</v>
      </c>
      <c r="G110" s="142"/>
      <c r="H110" s="372">
        <f>SUM(H108:H109)</f>
        <v>1000000</v>
      </c>
      <c r="I110" s="141"/>
    </row>
    <row r="111" spans="2:10" ht="18.95" customHeight="1" x14ac:dyDescent="0.25">
      <c r="B111" s="408"/>
      <c r="C111" s="428"/>
      <c r="D111" s="429"/>
      <c r="E111" s="16"/>
      <c r="F111" s="406"/>
      <c r="G111" s="16"/>
      <c r="H111" s="417"/>
      <c r="I111" s="409"/>
    </row>
    <row r="112" spans="2:10" ht="18.95" customHeight="1" thickBot="1" x14ac:dyDescent="0.3">
      <c r="B112" s="408"/>
      <c r="C112" s="368"/>
      <c r="D112" s="416"/>
      <c r="E112" s="16"/>
      <c r="F112" s="406"/>
      <c r="G112" s="16"/>
      <c r="H112" s="417"/>
      <c r="I112" s="409"/>
    </row>
    <row r="113" spans="2:12" ht="18.95" customHeight="1" x14ac:dyDescent="0.25">
      <c r="B113" s="254" t="s">
        <v>0</v>
      </c>
      <c r="C113" s="324"/>
      <c r="D113" s="270" t="s">
        <v>44</v>
      </c>
      <c r="E113" s="269"/>
      <c r="F113" s="271"/>
      <c r="G113" s="272" t="s">
        <v>49</v>
      </c>
      <c r="H113" s="273"/>
      <c r="I113" s="260" t="s">
        <v>111</v>
      </c>
    </row>
    <row r="114" spans="2:12" ht="18.95" customHeight="1" thickBot="1" x14ac:dyDescent="0.3">
      <c r="B114" s="331"/>
      <c r="C114" s="332"/>
      <c r="D114" s="333" t="s">
        <v>94</v>
      </c>
      <c r="E114" s="334" t="s">
        <v>2</v>
      </c>
      <c r="F114" s="335" t="s">
        <v>3</v>
      </c>
      <c r="G114" s="336" t="s">
        <v>2</v>
      </c>
      <c r="H114" s="337" t="s">
        <v>3</v>
      </c>
      <c r="I114" s="268" t="s">
        <v>112</v>
      </c>
    </row>
    <row r="115" spans="2:12" ht="18.95" customHeight="1" thickBot="1" x14ac:dyDescent="0.3">
      <c r="B115" s="42" t="s">
        <v>27</v>
      </c>
      <c r="C115" s="40"/>
      <c r="D115" s="133"/>
      <c r="E115" s="130"/>
      <c r="F115" s="134"/>
      <c r="G115" s="130"/>
      <c r="H115" s="134"/>
      <c r="I115" s="132"/>
    </row>
    <row r="116" spans="2:12" ht="18.95" customHeight="1" thickBot="1" x14ac:dyDescent="0.3">
      <c r="B116" s="6"/>
      <c r="C116" s="98" t="s">
        <v>17</v>
      </c>
      <c r="D116" s="418" t="s">
        <v>21</v>
      </c>
      <c r="E116" s="99" t="s">
        <v>51</v>
      </c>
      <c r="F116" s="100">
        <v>0</v>
      </c>
      <c r="G116" s="101" t="s">
        <v>51</v>
      </c>
      <c r="H116" s="356">
        <v>0</v>
      </c>
      <c r="I116" s="70" t="s">
        <v>48</v>
      </c>
      <c r="J116" t="s">
        <v>106</v>
      </c>
    </row>
    <row r="117" spans="2:12" ht="18.95" customHeight="1" thickBot="1" x14ac:dyDescent="0.3">
      <c r="B117" s="21" t="s">
        <v>37</v>
      </c>
      <c r="C117" s="40"/>
      <c r="D117" s="72"/>
      <c r="E117" s="130"/>
      <c r="F117" s="131"/>
      <c r="G117" s="130"/>
      <c r="H117" s="357"/>
      <c r="I117" s="132"/>
      <c r="J117" s="61"/>
    </row>
    <row r="118" spans="2:12" ht="18.95" customHeight="1" thickBot="1" x14ac:dyDescent="0.3">
      <c r="B118" s="23" t="s">
        <v>36</v>
      </c>
      <c r="C118" s="41"/>
      <c r="D118" s="64" t="s">
        <v>21</v>
      </c>
      <c r="E118" s="49" t="s">
        <v>13</v>
      </c>
      <c r="F118" s="60">
        <v>0</v>
      </c>
      <c r="G118" s="49" t="s">
        <v>13</v>
      </c>
      <c r="H118" s="358">
        <v>0</v>
      </c>
      <c r="I118" s="149" t="s">
        <v>48</v>
      </c>
      <c r="J118" s="65" t="s">
        <v>106</v>
      </c>
    </row>
    <row r="119" spans="2:12" ht="18.95" customHeight="1" thickBot="1" x14ac:dyDescent="0.3">
      <c r="C119" s="247" t="s">
        <v>160</v>
      </c>
      <c r="D119" s="248"/>
      <c r="E119" s="16"/>
      <c r="F119" s="50"/>
      <c r="G119" s="16"/>
      <c r="H119" s="117"/>
      <c r="I119" s="48"/>
      <c r="J119" s="48"/>
      <c r="K119" s="48"/>
      <c r="L119" s="48"/>
    </row>
    <row r="120" spans="2:12" ht="18.95" customHeight="1" thickBot="1" x14ac:dyDescent="0.3">
      <c r="B120" s="280" t="s">
        <v>56</v>
      </c>
      <c r="C120" s="281"/>
      <c r="D120" s="282"/>
      <c r="E120" s="283"/>
      <c r="F120" s="284"/>
      <c r="G120" s="285" t="s">
        <v>68</v>
      </c>
      <c r="H120" s="286" t="s">
        <v>66</v>
      </c>
      <c r="I120" s="287" t="s">
        <v>67</v>
      </c>
      <c r="J120" s="48"/>
      <c r="K120" s="48"/>
      <c r="L120" s="48"/>
    </row>
    <row r="121" spans="2:12" ht="17.25" customHeight="1" x14ac:dyDescent="0.25">
      <c r="B121" s="66" t="s">
        <v>161</v>
      </c>
      <c r="C121" s="95"/>
      <c r="D121" s="114"/>
      <c r="E121" s="67"/>
      <c r="F121" s="115"/>
      <c r="G121" s="169">
        <f>F6+F7+F9+F8</f>
        <v>1175000</v>
      </c>
      <c r="H121" s="138">
        <v>1316000</v>
      </c>
      <c r="I121" s="170">
        <f t="shared" ref="I121:I132" si="0">H121-G121</f>
        <v>141000</v>
      </c>
    </row>
    <row r="122" spans="2:12" ht="15" customHeight="1" x14ac:dyDescent="0.25">
      <c r="B122" s="66" t="s">
        <v>87</v>
      </c>
      <c r="C122" s="95"/>
      <c r="D122" s="114"/>
      <c r="E122" s="67"/>
      <c r="F122" s="115"/>
      <c r="G122" s="169">
        <v>0</v>
      </c>
      <c r="H122" s="138">
        <v>50000</v>
      </c>
      <c r="I122" s="170">
        <f t="shared" si="0"/>
        <v>50000</v>
      </c>
      <c r="J122" t="s">
        <v>203</v>
      </c>
    </row>
    <row r="123" spans="2:12" x14ac:dyDescent="0.25">
      <c r="B123" s="66" t="s">
        <v>73</v>
      </c>
      <c r="C123" s="67"/>
      <c r="D123" s="68"/>
      <c r="E123" s="69"/>
      <c r="F123" s="68"/>
      <c r="G123" s="171">
        <f>F26</f>
        <v>567000</v>
      </c>
      <c r="H123" s="168">
        <v>575000</v>
      </c>
      <c r="I123" s="170">
        <f t="shared" si="0"/>
        <v>8000</v>
      </c>
      <c r="J123" s="48"/>
    </row>
    <row r="124" spans="2:12" x14ac:dyDescent="0.25">
      <c r="B124" s="66" t="s">
        <v>58</v>
      </c>
      <c r="C124" s="67"/>
      <c r="D124" s="68"/>
      <c r="E124" s="69"/>
      <c r="F124" s="68"/>
      <c r="G124" s="171">
        <f>H56</f>
        <v>962000</v>
      </c>
      <c r="H124" s="168">
        <v>965000</v>
      </c>
      <c r="I124" s="170">
        <f t="shared" si="0"/>
        <v>3000</v>
      </c>
    </row>
    <row r="125" spans="2:12" x14ac:dyDescent="0.25">
      <c r="B125" s="66" t="s">
        <v>65</v>
      </c>
      <c r="C125" s="67"/>
      <c r="D125" s="68"/>
      <c r="E125" s="69"/>
      <c r="F125" s="68"/>
      <c r="G125" s="171">
        <f>F33+F34+F35</f>
        <v>204700</v>
      </c>
      <c r="H125" s="168">
        <v>210000</v>
      </c>
      <c r="I125" s="170">
        <f t="shared" si="0"/>
        <v>5300</v>
      </c>
    </row>
    <row r="126" spans="2:12" x14ac:dyDescent="0.25">
      <c r="B126" s="66" t="s">
        <v>90</v>
      </c>
      <c r="C126" s="67"/>
      <c r="D126" s="68"/>
      <c r="E126" s="69"/>
      <c r="F126" s="68"/>
      <c r="G126" s="171">
        <f>H77+H78</f>
        <v>80000</v>
      </c>
      <c r="H126" s="168">
        <v>137200</v>
      </c>
      <c r="I126" s="170">
        <f t="shared" si="0"/>
        <v>57200</v>
      </c>
    </row>
    <row r="127" spans="2:12" x14ac:dyDescent="0.25">
      <c r="B127" s="66" t="s">
        <v>74</v>
      </c>
      <c r="C127" s="67"/>
      <c r="D127" s="68"/>
      <c r="E127" s="69"/>
      <c r="F127" s="68"/>
      <c r="G127" s="171">
        <f>H84</f>
        <v>218100</v>
      </c>
      <c r="H127" s="168">
        <v>225000</v>
      </c>
      <c r="I127" s="170">
        <f t="shared" si="0"/>
        <v>6900</v>
      </c>
    </row>
    <row r="128" spans="2:12" x14ac:dyDescent="0.25">
      <c r="B128" s="66" t="s">
        <v>107</v>
      </c>
      <c r="C128" s="66"/>
      <c r="D128" s="68"/>
      <c r="E128" s="103"/>
      <c r="F128" s="68"/>
      <c r="G128" s="171">
        <f>H101</f>
        <v>555200</v>
      </c>
      <c r="H128" s="168">
        <v>700000</v>
      </c>
      <c r="I128" s="170">
        <f t="shared" si="0"/>
        <v>144800</v>
      </c>
      <c r="J128" s="80"/>
    </row>
    <row r="129" spans="2:10" x14ac:dyDescent="0.25">
      <c r="B129" s="66" t="s">
        <v>55</v>
      </c>
      <c r="C129" s="67"/>
      <c r="D129" s="68"/>
      <c r="E129" s="69"/>
      <c r="F129" s="68"/>
      <c r="G129" s="171">
        <f>F74+F116</f>
        <v>210285</v>
      </c>
      <c r="H129" s="168">
        <v>220000</v>
      </c>
      <c r="I129" s="170">
        <f t="shared" si="0"/>
        <v>9715</v>
      </c>
    </row>
    <row r="130" spans="2:10" x14ac:dyDescent="0.25">
      <c r="B130" s="66" t="s">
        <v>164</v>
      </c>
      <c r="C130" s="67"/>
      <c r="D130" s="68"/>
      <c r="E130" s="69"/>
      <c r="F130" s="68"/>
      <c r="G130" s="244">
        <f>H110</f>
        <v>1000000</v>
      </c>
      <c r="H130" s="173">
        <v>1000000</v>
      </c>
      <c r="I130" s="174">
        <f>H130-G130</f>
        <v>0</v>
      </c>
    </row>
    <row r="131" spans="2:10" x14ac:dyDescent="0.25">
      <c r="B131" s="66" t="s">
        <v>225</v>
      </c>
      <c r="C131" s="67"/>
      <c r="D131" s="68"/>
      <c r="E131" s="69"/>
      <c r="F131" s="68"/>
      <c r="G131" s="244">
        <f>H106</f>
        <v>400000</v>
      </c>
      <c r="H131" s="173">
        <v>500000</v>
      </c>
      <c r="I131" s="174">
        <f>H131-G131</f>
        <v>100000</v>
      </c>
      <c r="J131" t="s">
        <v>226</v>
      </c>
    </row>
    <row r="132" spans="2:10" ht="15.75" thickBot="1" x14ac:dyDescent="0.3">
      <c r="B132" s="66" t="s">
        <v>165</v>
      </c>
      <c r="C132" s="17"/>
      <c r="D132" s="19"/>
      <c r="E132" s="43"/>
      <c r="F132" s="18"/>
      <c r="G132" s="172">
        <f>H67+H74</f>
        <v>327986</v>
      </c>
      <c r="H132" s="173">
        <v>400000</v>
      </c>
      <c r="I132" s="174">
        <f t="shared" si="0"/>
        <v>72014</v>
      </c>
      <c r="J132" s="80" t="s">
        <v>227</v>
      </c>
    </row>
    <row r="133" spans="2:10" ht="15.75" thickBot="1" x14ac:dyDescent="0.3">
      <c r="B133" s="17"/>
      <c r="C133" s="17"/>
      <c r="D133" s="19"/>
      <c r="E133" s="43"/>
      <c r="F133" s="18"/>
      <c r="G133" s="235">
        <f>SUM(G121:G132)</f>
        <v>5700271</v>
      </c>
      <c r="H133" s="236">
        <f>SUM(H121:H132)</f>
        <v>6298200</v>
      </c>
      <c r="I133" s="237">
        <f>SUM(I121:I132)</f>
        <v>597929</v>
      </c>
      <c r="J133" s="80" t="s">
        <v>228</v>
      </c>
    </row>
    <row r="134" spans="2:10" x14ac:dyDescent="0.25">
      <c r="B134" s="17" t="s">
        <v>229</v>
      </c>
      <c r="C134" s="17"/>
      <c r="D134" s="19"/>
      <c r="E134" s="43"/>
      <c r="F134" s="18"/>
      <c r="G134" s="116"/>
      <c r="H134" s="18"/>
      <c r="I134" s="175"/>
    </row>
    <row r="135" spans="2:10" x14ac:dyDescent="0.25">
      <c r="B135" s="17"/>
      <c r="C135" s="17"/>
      <c r="E135" s="45"/>
      <c r="G135" s="44"/>
    </row>
    <row r="136" spans="2:10" x14ac:dyDescent="0.25">
      <c r="B136" s="44"/>
      <c r="E136" s="45"/>
      <c r="G136" s="44"/>
    </row>
    <row r="137" spans="2:10" x14ac:dyDescent="0.25">
      <c r="B137" s="44"/>
      <c r="E137" s="45"/>
      <c r="G137" s="44"/>
      <c r="H137" s="48"/>
    </row>
    <row r="138" spans="2:10" x14ac:dyDescent="0.25">
      <c r="B138" s="44"/>
      <c r="E138" s="45"/>
      <c r="G138" s="136"/>
      <c r="H138" s="48"/>
    </row>
    <row r="139" spans="2:10" x14ac:dyDescent="0.25">
      <c r="B139" s="44"/>
      <c r="E139" s="45"/>
      <c r="G139" s="44"/>
      <c r="H139" s="48"/>
    </row>
    <row r="140" spans="2:10" x14ac:dyDescent="0.25">
      <c r="B140" s="44"/>
      <c r="E140" s="45"/>
      <c r="G140" s="44"/>
    </row>
    <row r="141" spans="2:10" ht="18.75" x14ac:dyDescent="0.3">
      <c r="B141" s="44"/>
      <c r="C141" s="52"/>
      <c r="D141" s="52"/>
      <c r="E141" s="52"/>
      <c r="F141" s="46"/>
      <c r="G141" s="53"/>
      <c r="H141" s="48"/>
    </row>
    <row r="142" spans="2:10" ht="18.75" x14ac:dyDescent="0.3">
      <c r="B142" s="52"/>
      <c r="C142" s="46"/>
      <c r="D142" s="46"/>
      <c r="E142" s="46"/>
      <c r="F142" s="46"/>
      <c r="G142" s="53"/>
      <c r="H142" s="48"/>
    </row>
    <row r="143" spans="2:10" ht="15.75" x14ac:dyDescent="0.25">
      <c r="B143" s="54"/>
      <c r="C143" s="46"/>
      <c r="D143" s="46"/>
      <c r="E143" s="46"/>
      <c r="F143" s="46"/>
      <c r="G143" s="53"/>
      <c r="H143" s="48"/>
    </row>
    <row r="144" spans="2:10" ht="15.75" x14ac:dyDescent="0.25">
      <c r="B144" s="54"/>
    </row>
  </sheetData>
  <mergeCells count="10">
    <mergeCell ref="D5:I5"/>
    <mergeCell ref="D13:I13"/>
    <mergeCell ref="D16:I16"/>
    <mergeCell ref="D32:I32"/>
    <mergeCell ref="D21:F21"/>
    <mergeCell ref="C110:D110"/>
    <mergeCell ref="C56:G56"/>
    <mergeCell ref="E14:I14"/>
    <mergeCell ref="E15:I15"/>
    <mergeCell ref="D12:I12"/>
  </mergeCells>
  <phoneticPr fontId="7" type="noConversion"/>
  <pageMargins left="0.23622047244094491" right="0.23622047244094491" top="0.55118110236220474" bottom="0.51181102362204722" header="0.31496062992125984" footer="0.31496062992125984"/>
  <pageSetup paperSize="9" orientation="landscape" r:id="rId1"/>
  <headerFooter differentFirst="1">
    <oddHeader>&amp;C&amp;P</oddHeader>
    <oddFooter xml:space="preserve">&amp;C
</oddFooter>
    <firstHeader xml:space="preserve">&amp;C                                                                                                                                                                                                              
</first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7" type="noConversion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7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Město Vizovice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Ludmila Žalmánková</dc:creator>
  <cp:lastModifiedBy>Kubíčková Eva</cp:lastModifiedBy>
  <cp:lastPrinted>2019-01-14T12:28:24Z</cp:lastPrinted>
  <dcterms:created xsi:type="dcterms:W3CDTF">2012-04-19T09:08:10Z</dcterms:created>
  <dcterms:modified xsi:type="dcterms:W3CDTF">2022-03-16T12:23:05Z</dcterms:modified>
</cp:coreProperties>
</file>